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slicerCaches/slicerCache1.xml" ContentType="application/vnd.ms-excel.slicerCache+xml"/>
  <Override PartName="/xl/timelineCaches/timelineCache1.xml" ContentType="application/vnd.ms-excel.timelineCache+xml"/>
  <Override PartName="/xl/slicerCaches/slicerCache2.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slicers/slicer1.xml" ContentType="application/vnd.ms-excel.slicer+xml"/>
  <Override PartName="/xl/pivotTables/pivotTable1.xml" ContentType="application/vnd.openxmlformats-officedocument.spreadsheetml.pivotTable+xml"/>
  <Override PartName="/xl/drawings/drawing2.xml" ContentType="application/vnd.openxmlformats-officedocument.drawing+xml"/>
  <Override PartName="/xl/slicers/slicer2.xml" ContentType="application/vnd.ms-excel.slicer+xml"/>
  <Override PartName="/xl/timelines/timeline1.xml" ContentType="application/vnd.ms-excel.timeline+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hidePivotFieldList="1"/>
  <mc:AlternateContent xmlns:mc="http://schemas.openxmlformats.org/markup-compatibility/2006">
    <mc:Choice Requires="x15">
      <x15ac:absPath xmlns:x15ac="http://schemas.microsoft.com/office/spreadsheetml/2010/11/ac" url="C:\Users\Kenan Çılman\Desktop\İTÜSEM\Finansal Excel Dökumanları\Şablonlar\"/>
    </mc:Choice>
  </mc:AlternateContent>
  <bookViews>
    <workbookView xWindow="0" yWindow="0" windowWidth="28800" windowHeight="14235"/>
  </bookViews>
  <sheets>
    <sheet name="Invoice Data" sheetId="1" r:id="rId1"/>
    <sheet name="Forecast Report" sheetId="3" r:id="rId2"/>
  </sheets>
  <definedNames>
    <definedName name="NativeTimeline_Date">#N/A</definedName>
    <definedName name="_xlnm.Print_Titles" localSheetId="1">'Forecast Report'!$19:$19</definedName>
    <definedName name="_xlnm.Print_Titles" localSheetId="0">'Invoice Data'!$10:$10</definedName>
    <definedName name="Slicer_Customer">#N/A</definedName>
    <definedName name="Slicer_Customer1">#N/A</definedName>
  </definedNames>
  <calcPr calcId="152511"/>
  <pivotCaches>
    <pivotCache cacheId="6" r:id="rId3"/>
  </pivotCaches>
  <extLst>
    <ext xmlns:x14="http://schemas.microsoft.com/office/spreadsheetml/2009/9/main" uri="{BBE1A952-AA13-448e-AADC-164F8A28A991}">
      <x14:slicerCaches>
        <x14:slicerCache r:id="rId4"/>
      </x14:slicerCaches>
    </ext>
    <ext xmlns:x14="http://schemas.microsoft.com/office/spreadsheetml/2009/9/main" uri="{79F54976-1DA5-4618-B147-4CDE4B953A38}">
      <x14:workbookPr/>
    </ext>
    <ext xmlns:x15="http://schemas.microsoft.com/office/spreadsheetml/2010/11/main" uri="{D0CA8CA8-9F24-4464-BF8E-62219DCF47F9}">
      <x15:timelineCacheRefs>
        <x15:timelineCacheRef r:id="rId5"/>
      </x15:timelineCacheRefs>
    </ext>
    <ext xmlns:x15="http://schemas.microsoft.com/office/spreadsheetml/2010/11/main" uri="{46BE6895-7355-4a93-B00E-2C351335B9C9}">
      <x15:slicerCaches xmlns:x14="http://schemas.microsoft.com/office/spreadsheetml/2009/9/main">
        <x14:slicerCache r:id="rId6"/>
      </x15:slicerCaches>
    </ext>
  </extLst>
</workbook>
</file>

<file path=xl/calcChain.xml><?xml version="1.0" encoding="utf-8"?>
<calcChain xmlns="http://schemas.openxmlformats.org/spreadsheetml/2006/main">
  <c r="C11" i="1" l="1"/>
  <c r="G11" i="1" s="1"/>
  <c r="C12" i="1"/>
  <c r="G12" i="1" s="1"/>
  <c r="B26" i="1"/>
  <c r="F26" i="1"/>
  <c r="C24" i="1"/>
  <c r="G24" i="1" s="1"/>
  <c r="C23" i="1"/>
  <c r="G23" i="1" s="1"/>
  <c r="C22" i="1"/>
  <c r="G22" i="1" s="1"/>
  <c r="C21" i="1"/>
  <c r="G21" i="1" s="1"/>
  <c r="C20" i="1"/>
  <c r="G20" i="1" s="1"/>
  <c r="C19" i="1"/>
  <c r="G19" i="1" s="1"/>
  <c r="C25" i="1"/>
  <c r="G25" i="1" s="1"/>
  <c r="C18" i="1"/>
  <c r="G18" i="1" s="1"/>
  <c r="C17" i="1"/>
  <c r="G17" i="1" s="1"/>
  <c r="C16" i="1"/>
  <c r="G16" i="1" s="1"/>
  <c r="C15" i="1"/>
  <c r="G15" i="1" s="1"/>
  <c r="C14" i="1"/>
  <c r="G14" i="1" s="1"/>
  <c r="C13" i="1"/>
  <c r="G13" i="1" s="1"/>
  <c r="J16" i="1" l="1"/>
  <c r="K16" i="1"/>
  <c r="J18" i="1"/>
  <c r="K18" i="1"/>
  <c r="J20" i="1"/>
  <c r="K20" i="1"/>
  <c r="J25" i="1"/>
  <c r="K25" i="1"/>
  <c r="J23" i="1"/>
  <c r="K23" i="1"/>
  <c r="J17" i="1"/>
  <c r="K17" i="1"/>
  <c r="J19" i="1"/>
  <c r="K19" i="1"/>
  <c r="J21" i="1"/>
  <c r="K21" i="1"/>
  <c r="J24" i="1"/>
  <c r="K24" i="1"/>
  <c r="J22" i="1"/>
  <c r="K22" i="1"/>
  <c r="H17" i="1"/>
  <c r="I17" i="1"/>
  <c r="H19" i="1"/>
  <c r="I19" i="1"/>
  <c r="H21" i="1"/>
  <c r="I21" i="1"/>
  <c r="H24" i="1"/>
  <c r="I24" i="1"/>
  <c r="H22" i="1"/>
  <c r="I22" i="1"/>
  <c r="H16" i="1"/>
  <c r="I16" i="1"/>
  <c r="H18" i="1"/>
  <c r="I18" i="1"/>
  <c r="H20" i="1"/>
  <c r="I20" i="1"/>
  <c r="H25" i="1"/>
  <c r="I25" i="1"/>
  <c r="H23" i="1"/>
  <c r="I23" i="1"/>
  <c r="J14" i="1" l="1"/>
  <c r="K14" i="1"/>
  <c r="J12" i="1"/>
  <c r="K12" i="1"/>
  <c r="J15" i="1"/>
  <c r="K15" i="1"/>
  <c r="J13" i="1"/>
  <c r="K13" i="1"/>
  <c r="J11" i="1"/>
  <c r="K11" i="1"/>
  <c r="H14" i="1"/>
  <c r="I14" i="1"/>
  <c r="H12" i="1"/>
  <c r="I12" i="1"/>
  <c r="H15" i="1"/>
  <c r="I15" i="1"/>
  <c r="H13" i="1"/>
  <c r="I13" i="1"/>
  <c r="H11" i="1"/>
  <c r="I11" i="1"/>
  <c r="I26" i="1" l="1"/>
  <c r="H26" i="1"/>
  <c r="J26" i="1"/>
  <c r="K26" i="1"/>
</calcChain>
</file>

<file path=xl/sharedStrings.xml><?xml version="1.0" encoding="utf-8"?>
<sst xmlns="http://schemas.openxmlformats.org/spreadsheetml/2006/main" count="85" uniqueCount="53">
  <si>
    <t>Number</t>
  </si>
  <si>
    <t>Description</t>
  </si>
  <si>
    <t>Amount</t>
  </si>
  <si>
    <t>Date</t>
  </si>
  <si>
    <t>Invoice 1001</t>
  </si>
  <si>
    <t>Invoice 1002</t>
  </si>
  <si>
    <t>Invoice 1003</t>
  </si>
  <si>
    <t>Invoice 1010</t>
  </si>
  <si>
    <t>Grand Total</t>
  </si>
  <si>
    <t>Days Outstanding</t>
  </si>
  <si>
    <t>Customer</t>
  </si>
  <si>
    <t>Customer A</t>
  </si>
  <si>
    <t>Customer B</t>
  </si>
  <si>
    <t>Customer C</t>
  </si>
  <si>
    <t>0-30 Days</t>
  </si>
  <si>
    <t>30-60 Days</t>
  </si>
  <si>
    <t>60-90 Days</t>
  </si>
  <si>
    <t>&gt;90 Days</t>
  </si>
  <si>
    <t>Invoice 1011</t>
  </si>
  <si>
    <t>0-30</t>
  </si>
  <si>
    <t>30-60</t>
  </si>
  <si>
    <t>60-90</t>
  </si>
  <si>
    <t>&gt;90</t>
  </si>
  <si>
    <t>Total Due</t>
  </si>
  <si>
    <t>Customer A Total</t>
  </si>
  <si>
    <t>Customer B Total</t>
  </si>
  <si>
    <t>Customer C Total</t>
  </si>
  <si>
    <t>Invoice 1012</t>
  </si>
  <si>
    <t>Invoice 1013</t>
  </si>
  <si>
    <t>Invoice 1014</t>
  </si>
  <si>
    <t>Invoice 1015</t>
  </si>
  <si>
    <t>Invoice 1016</t>
  </si>
  <si>
    <t>Invoice 1017</t>
  </si>
  <si>
    <t>Invoice 1018</t>
  </si>
  <si>
    <t>Invoice 1019</t>
  </si>
  <si>
    <t>Invoice 1020</t>
  </si>
  <si>
    <t>Invoice 1021</t>
  </si>
  <si>
    <t>Due Date</t>
  </si>
  <si>
    <t>Customers</t>
  </si>
  <si>
    <t>Invoice Number</t>
  </si>
  <si>
    <t>Trend</t>
  </si>
  <si>
    <r>
      <rPr>
        <sz val="36"/>
        <color theme="4"/>
        <rFont val="Cambria"/>
        <family val="1"/>
        <scheme val="major"/>
      </rPr>
      <t xml:space="preserve">Invoice </t>
    </r>
    <r>
      <rPr>
        <sz val="36"/>
        <color theme="5"/>
        <rFont val="Cambria"/>
        <family val="1"/>
        <scheme val="major"/>
      </rPr>
      <t>Data</t>
    </r>
  </si>
  <si>
    <r>
      <rPr>
        <sz val="36"/>
        <color theme="4"/>
        <rFont val="Cambria"/>
        <family val="1"/>
        <scheme val="major"/>
      </rPr>
      <t xml:space="preserve">Forecast Aging </t>
    </r>
    <r>
      <rPr>
        <sz val="36"/>
        <color theme="5"/>
        <rFont val="Cambria"/>
        <family val="1"/>
        <scheme val="major"/>
      </rPr>
      <t>Report</t>
    </r>
  </si>
  <si>
    <t>Customer D</t>
  </si>
  <si>
    <t>Customer E</t>
  </si>
  <si>
    <t>Customer F</t>
  </si>
  <si>
    <t>Customer G</t>
  </si>
  <si>
    <t>Customer H</t>
  </si>
  <si>
    <t>Customer D Total</t>
  </si>
  <si>
    <t>Customer E Total</t>
  </si>
  <si>
    <t>Customer F Total</t>
  </si>
  <si>
    <t>Customer G Total</t>
  </si>
  <si>
    <t>Customer H Total</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</si>
</sst>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_(&quot;$&quot;* #,##0.00_);_(&quot;$&quot;* \(#,##0.00\);_(&quot;$&quot;* &quot;-&quot;??_);_(@_)"/>
    <numFmt numFmtId="165" formatCode="&quot;$&quot;#,##0.00"/>
    <numFmt numFmtId="166" formatCode=";;;"/>
  </numFmts>
  <fonts count="7" x14ac:knownFonts="1">
    <font>
      <sz val="11"/>
      <color theme="1" tint="4.9989318521683403E-2"/>
      <name val="Calibri"/>
      <family val="2"/>
      <scheme val="minor"/>
    </font>
    <font>
      <sz val="11"/>
      <color theme="1" tint="4.9989318521683403E-2"/>
      <name val="Calibri"/>
      <family val="2"/>
      <scheme val="minor"/>
    </font>
    <font>
      <sz val="36"/>
      <color theme="1"/>
      <name val="Cambria"/>
      <family val="1"/>
      <scheme val="major"/>
    </font>
    <font>
      <sz val="36"/>
      <color theme="4"/>
      <name val="Cambria"/>
      <family val="1"/>
      <scheme val="major"/>
    </font>
    <font>
      <sz val="36"/>
      <color theme="5"/>
      <name val="Cambria"/>
      <family val="1"/>
      <scheme val="major"/>
    </font>
    <font>
      <sz val="11"/>
      <color theme="4"/>
      <name val="Calibri"/>
      <family val="2"/>
      <scheme val="minor"/>
    </font>
    <font>
      <sz val="26"/>
      <color theme="4"/>
      <name val="Cambria"/>
      <family val="1"/>
      <scheme val="major"/>
    </font>
  </fonts>
  <fills count="2">
    <fill>
      <patternFill patternType="none"/>
    </fill>
    <fill>
      <patternFill patternType="gray125"/>
    </fill>
  </fills>
  <borders count="6">
    <border>
      <left/>
      <right/>
      <top/>
      <bottom/>
      <diagonal/>
    </border>
    <border>
      <left/>
      <right/>
      <top/>
      <bottom style="thin">
        <color theme="4"/>
      </bottom>
      <diagonal/>
    </border>
    <border>
      <left style="thin">
        <color theme="4"/>
      </left>
      <right/>
      <top style="thin">
        <color theme="4"/>
      </top>
      <bottom/>
      <diagonal/>
    </border>
    <border>
      <left/>
      <right/>
      <top style="thin">
        <color theme="4"/>
      </top>
      <bottom/>
      <diagonal/>
    </border>
    <border>
      <left/>
      <right style="thin">
        <color theme="4"/>
      </right>
      <top style="thin">
        <color theme="4"/>
      </top>
      <bottom/>
      <diagonal/>
    </border>
    <border>
      <left/>
      <right/>
      <top/>
      <bottom style="thick">
        <color theme="4"/>
      </bottom>
      <diagonal/>
    </border>
  </borders>
  <cellStyleXfs count="3">
    <xf numFmtId="0" fontId="0" fillId="0" borderId="0">
      <alignment vertical="center"/>
    </xf>
    <xf numFmtId="0" fontId="3" fillId="0" borderId="5" applyNumberFormat="0" applyFill="0" applyProtection="0">
      <alignment vertical="center"/>
    </xf>
    <xf numFmtId="0" fontId="6" fillId="0" borderId="0" applyNumberFormat="0" applyFill="0" applyProtection="0">
      <alignment vertical="center"/>
    </xf>
  </cellStyleXfs>
  <cellXfs count="24">
    <xf numFmtId="0" fontId="0" fillId="0" borderId="0" xfId="0">
      <alignment vertical="center"/>
    </xf>
    <xf numFmtId="0" fontId="2" fillId="0" borderId="0" xfId="0" applyFont="1">
      <alignment vertical="center"/>
    </xf>
    <xf numFmtId="0" fontId="0" fillId="0" borderId="0" xfId="0" applyFont="1" applyBorder="1" applyAlignment="1">
      <alignment vertical="center"/>
    </xf>
    <xf numFmtId="0" fontId="0" fillId="0" borderId="0" xfId="0" applyAlignment="1">
      <alignment vertical="center"/>
    </xf>
    <xf numFmtId="0" fontId="1" fillId="0" borderId="0" xfId="0" applyFont="1" applyBorder="1" applyAlignment="1">
      <alignment horizontal="left" vertical="center"/>
    </xf>
    <xf numFmtId="14" fontId="1" fillId="0" borderId="0" xfId="0" applyNumberFormat="1" applyFont="1" applyBorder="1" applyAlignment="1">
      <alignment horizontal="left" vertical="center"/>
    </xf>
    <xf numFmtId="0" fontId="0" fillId="0" borderId="0" xfId="0" applyFont="1">
      <alignment vertical="center"/>
    </xf>
    <xf numFmtId="0" fontId="0" fillId="0" borderId="0" xfId="0" applyFont="1" applyAlignment="1">
      <alignment horizontal="center"/>
    </xf>
    <xf numFmtId="0" fontId="0" fillId="0" borderId="0" xfId="0" pivotButton="1" applyFont="1">
      <alignment vertical="center"/>
    </xf>
    <xf numFmtId="0" fontId="0" fillId="0" borderId="0" xfId="0" applyFont="1" applyAlignment="1"/>
    <xf numFmtId="0" fontId="0" fillId="0" borderId="0" xfId="0" applyFont="1" applyAlignment="1">
      <alignment horizontal="left" vertical="center"/>
    </xf>
    <xf numFmtId="164" fontId="0" fillId="0" borderId="0" xfId="0" applyNumberFormat="1" applyFont="1">
      <alignment vertical="center"/>
    </xf>
    <xf numFmtId="14" fontId="0" fillId="0" borderId="0" xfId="0" applyNumberFormat="1" applyFont="1" applyAlignment="1">
      <alignment horizontal="left" vertical="center"/>
    </xf>
    <xf numFmtId="0" fontId="0" fillId="0" borderId="2" xfId="0" applyFont="1" applyBorder="1" applyAlignment="1">
      <alignment horizontal="center"/>
    </xf>
    <xf numFmtId="0" fontId="0" fillId="0" borderId="3" xfId="0" applyFont="1" applyBorder="1" applyAlignment="1">
      <alignment horizontal="center"/>
    </xf>
    <xf numFmtId="0" fontId="0" fillId="0" borderId="4" xfId="0" applyFont="1" applyBorder="1">
      <alignment vertical="center"/>
    </xf>
    <xf numFmtId="14" fontId="0" fillId="0" borderId="0" xfId="0" applyNumberFormat="1" applyFont="1" applyBorder="1" applyAlignment="1">
      <alignment horizontal="left" vertical="center"/>
    </xf>
    <xf numFmtId="165" fontId="0" fillId="0" borderId="0" xfId="0" applyNumberFormat="1" applyFont="1" applyAlignment="1">
      <alignment horizontal="left" vertical="center"/>
    </xf>
    <xf numFmtId="1" fontId="0" fillId="0" borderId="0" xfId="0" applyNumberFormat="1" applyFont="1" applyAlignment="1">
      <alignment horizontal="left" vertical="center"/>
    </xf>
    <xf numFmtId="165" fontId="1" fillId="0" borderId="0" xfId="0" applyNumberFormat="1" applyFont="1" applyBorder="1" applyAlignment="1">
      <alignment horizontal="right" vertical="center" indent="1"/>
    </xf>
    <xf numFmtId="1" fontId="1" fillId="0" borderId="0" xfId="0" applyNumberFormat="1" applyFont="1" applyBorder="1" applyAlignment="1">
      <alignment horizontal="right" vertical="center" indent="1"/>
    </xf>
    <xf numFmtId="165" fontId="0" fillId="0" borderId="0" xfId="0" applyNumberFormat="1" applyFont="1" applyAlignment="1">
      <alignment horizontal="right" vertical="center" indent="1"/>
    </xf>
    <xf numFmtId="0" fontId="0" fillId="0" borderId="0" xfId="0" applyFont="1" applyAlignment="1">
      <alignment horizontal="right" vertical="center" indent="1"/>
    </xf>
    <xf numFmtId="0" fontId="5" fillId="0" borderId="1" xfId="0" applyFont="1" applyBorder="1" applyAlignment="1">
      <alignment horizontal="center"/>
    </xf>
  </cellXfs>
  <cellStyles count="3">
    <cellStyle name="Heading 1" xfId="1" builtinId="16" customBuiltin="1"/>
    <cellStyle name="Heading 2" xfId="2" builtinId="17" customBuiltin="1"/>
    <cellStyle name="Normal" xfId="0" builtinId="0" customBuiltin="1"/>
  </cellStyles>
  <dxfs count="63">
    <dxf>
      <alignment horizontal="center" readingOrder="0"/>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alignment vertical="bottom" readingOrder="0"/>
    </dxf>
    <dxf>
      <font>
        <b val="0"/>
        <i val="0"/>
        <strike val="0"/>
        <condense val="0"/>
        <extend val="0"/>
        <outline val="0"/>
        <shadow val="0"/>
        <u val="none"/>
        <vertAlign val="baseline"/>
        <sz val="11"/>
        <color theme="1" tint="4.9989318521683403E-2"/>
        <name val="Calibri"/>
        <scheme val="minor"/>
      </font>
      <alignment horizontal="right" vertical="center" textRotation="0" wrapText="0" indent="1" justifyLastLine="0" shrinkToFit="0" readingOrder="0"/>
    </dxf>
    <dxf>
      <font>
        <strike val="0"/>
        <outline val="0"/>
        <shadow val="0"/>
        <u val="none"/>
        <vertAlign val="baseline"/>
        <sz val="11"/>
        <color theme="1" tint="4.9989318521683403E-2"/>
        <name val="Calibri"/>
        <scheme val="minor"/>
      </font>
      <numFmt numFmtId="165" formatCode="&quot;$&quot;#,##0.00"/>
      <alignment horizontal="left" vertical="center" textRotation="0" wrapText="0" indent="0" justifyLastLine="0" shrinkToFit="0" readingOrder="0"/>
    </dxf>
    <dxf>
      <font>
        <b val="0"/>
        <i val="0"/>
        <strike val="0"/>
        <condense val="0"/>
        <extend val="0"/>
        <outline val="0"/>
        <shadow val="0"/>
        <u val="none"/>
        <vertAlign val="baseline"/>
        <sz val="11"/>
        <color theme="1" tint="4.9989318521683403E-2"/>
        <name val="Calibri"/>
        <scheme val="minor"/>
      </font>
      <numFmt numFmtId="165" formatCode="&quot;$&quot;#,##0.00"/>
      <alignment horizontal="right" vertical="center" textRotation="0" wrapText="0" indent="1" justifyLastLine="0" shrinkToFit="0" readingOrder="0"/>
    </dxf>
    <dxf>
      <font>
        <strike val="0"/>
        <outline val="0"/>
        <shadow val="0"/>
        <u val="none"/>
        <vertAlign val="baseline"/>
        <sz val="11"/>
        <color theme="1" tint="4.9989318521683403E-2"/>
        <name val="Calibri"/>
        <scheme val="minor"/>
      </font>
      <numFmt numFmtId="165" formatCode="&quot;$&quot;#,##0.00"/>
      <alignment horizontal="right" vertical="center" textRotation="0" wrapText="0" indent="1" justifyLastLine="0" shrinkToFit="0" readingOrder="0"/>
    </dxf>
    <dxf>
      <font>
        <b val="0"/>
        <i val="0"/>
        <strike val="0"/>
        <condense val="0"/>
        <extend val="0"/>
        <outline val="0"/>
        <shadow val="0"/>
        <u val="none"/>
        <vertAlign val="baseline"/>
        <sz val="11"/>
        <color theme="1" tint="4.9989318521683403E-2"/>
        <name val="Calibri"/>
        <scheme val="minor"/>
      </font>
      <numFmt numFmtId="165" formatCode="&quot;$&quot;#,##0.00"/>
      <alignment horizontal="right" vertical="center" textRotation="0" wrapText="0" indent="1" justifyLastLine="0" shrinkToFit="0" readingOrder="0"/>
    </dxf>
    <dxf>
      <font>
        <strike val="0"/>
        <outline val="0"/>
        <shadow val="0"/>
        <u val="none"/>
        <vertAlign val="baseline"/>
        <sz val="11"/>
        <color theme="1" tint="4.9989318521683403E-2"/>
        <name val="Calibri"/>
        <scheme val="minor"/>
      </font>
      <numFmt numFmtId="165" formatCode="&quot;$&quot;#,##0.00"/>
      <alignment horizontal="right" vertical="center" textRotation="0" wrapText="0" indent="1" justifyLastLine="0" shrinkToFit="0" readingOrder="0"/>
    </dxf>
    <dxf>
      <font>
        <b val="0"/>
        <i val="0"/>
        <strike val="0"/>
        <condense val="0"/>
        <extend val="0"/>
        <outline val="0"/>
        <shadow val="0"/>
        <u val="none"/>
        <vertAlign val="baseline"/>
        <sz val="11"/>
        <color theme="1" tint="4.9989318521683403E-2"/>
        <name val="Calibri"/>
        <scheme val="minor"/>
      </font>
      <numFmt numFmtId="165" formatCode="&quot;$&quot;#,##0.00"/>
      <alignment horizontal="right" vertical="center" textRotation="0" wrapText="0" indent="1" justifyLastLine="0" shrinkToFit="0" readingOrder="0"/>
    </dxf>
    <dxf>
      <font>
        <strike val="0"/>
        <outline val="0"/>
        <shadow val="0"/>
        <u val="none"/>
        <vertAlign val="baseline"/>
        <sz val="11"/>
        <color theme="1" tint="4.9989318521683403E-2"/>
        <name val="Calibri"/>
        <scheme val="minor"/>
      </font>
      <numFmt numFmtId="165" formatCode="&quot;$&quot;#,##0.00"/>
      <alignment horizontal="right" vertical="center" textRotation="0" wrapText="0" indent="1" justifyLastLine="0" shrinkToFit="0" readingOrder="0"/>
    </dxf>
    <dxf>
      <font>
        <b val="0"/>
        <i val="0"/>
        <strike val="0"/>
        <condense val="0"/>
        <extend val="0"/>
        <outline val="0"/>
        <shadow val="0"/>
        <u val="none"/>
        <vertAlign val="baseline"/>
        <sz val="11"/>
        <color theme="1" tint="4.9989318521683403E-2"/>
        <name val="Calibri"/>
        <scheme val="minor"/>
      </font>
      <numFmt numFmtId="165" formatCode="&quot;$&quot;#,##0.00"/>
      <alignment horizontal="right" vertical="center" textRotation="0" wrapText="0" indent="1" justifyLastLine="0" shrinkToFit="0" readingOrder="0"/>
    </dxf>
    <dxf>
      <font>
        <strike val="0"/>
        <outline val="0"/>
        <shadow val="0"/>
        <u val="none"/>
        <vertAlign val="baseline"/>
        <sz val="11"/>
        <color theme="1" tint="4.9989318521683403E-2"/>
        <name val="Calibri"/>
        <scheme val="minor"/>
      </font>
      <numFmt numFmtId="165" formatCode="&quot;$&quot;#,##0.00"/>
      <alignment horizontal="right" vertical="center" textRotation="0" wrapText="0" indent="1" justifyLastLine="0" shrinkToFit="0" readingOrder="0"/>
    </dxf>
    <dxf>
      <font>
        <b val="0"/>
        <i val="0"/>
        <strike val="0"/>
        <condense val="0"/>
        <extend val="0"/>
        <outline val="0"/>
        <shadow val="0"/>
        <u val="none"/>
        <vertAlign val="baseline"/>
        <sz val="11"/>
        <color theme="1" tint="4.9989318521683403E-2"/>
        <name val="Calibri"/>
        <scheme val="minor"/>
      </font>
      <numFmt numFmtId="1" formatCode="0"/>
      <alignment horizontal="left" vertical="center" textRotation="0" wrapText="0" indent="0" justifyLastLine="0" shrinkToFit="0" readingOrder="0"/>
    </dxf>
    <dxf>
      <font>
        <strike val="0"/>
        <outline val="0"/>
        <shadow val="0"/>
        <u val="none"/>
        <vertAlign val="baseline"/>
        <sz val="11"/>
        <color theme="1" tint="4.9989318521683403E-2"/>
        <name val="Calibri"/>
        <scheme val="minor"/>
      </font>
      <numFmt numFmtId="0" formatCode="General"/>
      <alignment horizontal="right" vertical="center" textRotation="0" wrapText="0" indent="1" justifyLastLine="0" shrinkToFit="0" readingOrder="0"/>
    </dxf>
    <dxf>
      <font>
        <b val="0"/>
        <i val="0"/>
        <strike val="0"/>
        <condense val="0"/>
        <extend val="0"/>
        <outline val="0"/>
        <shadow val="0"/>
        <u val="none"/>
        <vertAlign val="baseline"/>
        <sz val="11"/>
        <color theme="1" tint="4.9989318521683403E-2"/>
        <name val="Calibri"/>
        <scheme val="minor"/>
      </font>
      <numFmt numFmtId="165" formatCode="&quot;$&quot;#,##0.00"/>
      <alignment horizontal="right" vertical="center" textRotation="0" wrapText="0" indent="1" justifyLastLine="0" shrinkToFit="0" readingOrder="0"/>
    </dxf>
    <dxf>
      <font>
        <strike val="0"/>
        <outline val="0"/>
        <shadow val="0"/>
        <u val="none"/>
        <vertAlign val="baseline"/>
        <sz val="11"/>
        <color theme="1" tint="4.9989318521683403E-2"/>
        <name val="Calibri"/>
        <scheme val="minor"/>
      </font>
      <numFmt numFmtId="165" formatCode="&quot;$&quot;#,##0.00"/>
      <alignment horizontal="right" vertical="center" textRotation="0" wrapText="0" indent="1" justifyLastLine="0" shrinkToFit="0" readingOrder="0"/>
    </dxf>
    <dxf>
      <font>
        <b val="0"/>
        <i val="0"/>
        <strike val="0"/>
        <condense val="0"/>
        <extend val="0"/>
        <outline val="0"/>
        <shadow val="0"/>
        <u val="none"/>
        <vertAlign val="baseline"/>
        <sz val="11"/>
        <color theme="1" tint="4.9989318521683403E-2"/>
        <name val="Calibri"/>
        <scheme val="minor"/>
      </font>
      <alignment horizontal="left" vertical="center" textRotation="0" wrapText="0" indent="0" justifyLastLine="0" shrinkToFit="0" readingOrder="0"/>
    </dxf>
    <dxf>
      <font>
        <strike val="0"/>
        <outline val="0"/>
        <shadow val="0"/>
        <u val="none"/>
        <vertAlign val="baseline"/>
        <sz val="11"/>
        <color theme="1" tint="4.9989318521683403E-2"/>
        <name val="Calibri"/>
        <scheme val="minor"/>
      </font>
      <alignment horizontal="left" vertical="center" textRotation="0" wrapText="0" indent="0" justifyLastLine="0" shrinkToFit="0" readingOrder="0"/>
    </dxf>
    <dxf>
      <font>
        <b val="0"/>
        <i val="0"/>
        <strike val="0"/>
        <condense val="0"/>
        <extend val="0"/>
        <outline val="0"/>
        <shadow val="0"/>
        <u val="none"/>
        <vertAlign val="baseline"/>
        <sz val="11"/>
        <color theme="1" tint="4.9989318521683403E-2"/>
        <name val="Calibri"/>
        <scheme val="minor"/>
      </font>
      <alignment horizontal="left" vertical="center" textRotation="0" wrapText="0" indent="0" justifyLastLine="0" shrinkToFit="0" readingOrder="0"/>
    </dxf>
    <dxf>
      <font>
        <strike val="0"/>
        <outline val="0"/>
        <shadow val="0"/>
        <u val="none"/>
        <vertAlign val="baseline"/>
        <sz val="11"/>
        <color theme="1" tint="4.9989318521683403E-2"/>
        <name val="Calibri"/>
        <scheme val="minor"/>
      </font>
      <alignment horizontal="left" vertical="center" textRotation="0" wrapText="0" indent="0" justifyLastLine="0" shrinkToFit="0" readingOrder="0"/>
    </dxf>
    <dxf>
      <font>
        <b val="0"/>
        <i val="0"/>
        <strike val="0"/>
        <condense val="0"/>
        <extend val="0"/>
        <outline val="0"/>
        <shadow val="0"/>
        <u val="none"/>
        <vertAlign val="baseline"/>
        <sz val="11"/>
        <color theme="1" tint="4.9989318521683403E-2"/>
        <name val="Calibri"/>
        <scheme val="minor"/>
      </font>
      <alignment horizontal="left" vertical="center" textRotation="0" wrapText="0" indent="0" justifyLastLine="0" shrinkToFit="0" readingOrder="0"/>
    </dxf>
    <dxf>
      <font>
        <strike val="0"/>
        <outline val="0"/>
        <shadow val="0"/>
        <u val="none"/>
        <vertAlign val="baseline"/>
        <sz val="11"/>
        <color theme="1" tint="4.9989318521683403E-2"/>
        <name val="Calibri"/>
        <scheme val="minor"/>
      </font>
      <numFmt numFmtId="167" formatCode="m/d/yyyy"/>
      <alignment horizontal="left" vertical="center" textRotation="0" wrapText="0" indent="0" justifyLastLine="0" shrinkToFit="0" readingOrder="0"/>
    </dxf>
    <dxf>
      <font>
        <b val="0"/>
        <i val="0"/>
        <strike val="0"/>
        <condense val="0"/>
        <extend val="0"/>
        <outline val="0"/>
        <shadow val="0"/>
        <u val="none"/>
        <vertAlign val="baseline"/>
        <sz val="11"/>
        <color theme="1" tint="4.9989318521683403E-2"/>
        <name val="Calibri"/>
        <scheme val="minor"/>
      </font>
      <alignment horizontal="left" vertical="center" textRotation="0" wrapText="0" indent="0" justifyLastLine="0" shrinkToFit="0" readingOrder="0"/>
    </dxf>
    <dxf>
      <font>
        <strike val="0"/>
        <outline val="0"/>
        <shadow val="0"/>
        <u val="none"/>
        <vertAlign val="baseline"/>
        <sz val="11"/>
        <color theme="1" tint="4.9989318521683403E-2"/>
        <name val="Calibri"/>
        <scheme val="minor"/>
      </font>
      <alignment horizontal="left" vertical="center" textRotation="0" wrapText="0" indent="0" justifyLastLine="0" shrinkToFit="0" readingOrder="0"/>
    </dxf>
    <dxf>
      <font>
        <strike val="0"/>
        <outline val="0"/>
        <shadow val="0"/>
        <u val="none"/>
        <vertAlign val="baseline"/>
        <sz val="11"/>
        <color theme="1" tint="4.9989318521683403E-2"/>
        <name val="Calibri"/>
        <scheme val="minor"/>
      </font>
      <alignment horizontal="left" vertical="center" textRotation="0" wrapText="0" indent="0" justifyLastLine="0" shrinkToFit="0" readingOrder="0"/>
    </dxf>
    <dxf>
      <alignment horizontal="general" vertical="center" textRotation="0" wrapText="0" indent="0" justifyLastLine="0" shrinkToFit="0" readingOrder="0"/>
    </dxf>
    <dxf>
      <font>
        <color theme="0"/>
      </font>
    </dxf>
    <dxf>
      <font>
        <b val="0"/>
        <i val="0"/>
        <sz val="14"/>
        <color theme="5"/>
        <name val="Cambria"/>
        <scheme val="major"/>
      </font>
      <fill>
        <patternFill patternType="none">
          <bgColor auto="1"/>
        </patternFill>
      </fill>
      <border diagonalUp="0" diagonalDown="0">
        <left/>
        <right/>
        <top/>
        <bottom/>
        <vertical/>
        <horizontal/>
      </border>
    </dxf>
    <dxf>
      <font>
        <b val="0"/>
        <i val="0"/>
        <sz val="9"/>
        <color theme="1" tint="0.499984740745262"/>
        <name val="Cambria"/>
        <scheme val="major"/>
      </font>
      <border diagonalUp="0" diagonalDown="0">
        <left/>
        <right/>
        <top/>
        <bottom/>
        <vertical/>
        <horizontal/>
      </border>
    </dxf>
    <dxf>
      <font>
        <b/>
        <i val="0"/>
        <color theme="1" tint="4.9989318521683403E-2"/>
      </font>
      <border>
        <top style="thin">
          <color theme="4"/>
        </top>
      </border>
    </dxf>
    <dxf>
      <font>
        <b val="0"/>
        <i val="0"/>
        <color theme="5"/>
      </font>
      <border diagonalUp="0" diagonalDown="0">
        <left/>
        <right/>
        <top/>
        <bottom style="thin">
          <color theme="4"/>
        </bottom>
        <vertical/>
        <horizontal/>
      </border>
    </dxf>
    <dxf>
      <font>
        <b val="0"/>
        <i val="0"/>
        <color theme="1" tint="4.9989318521683403E-2"/>
      </font>
      <border diagonalUp="0" diagonalDown="0">
        <left/>
        <right/>
        <top/>
        <bottom/>
        <vertical/>
        <horizontal/>
      </border>
    </dxf>
    <dxf>
      <font>
        <b val="0"/>
        <i val="0"/>
        <sz val="14"/>
        <color theme="5"/>
        <name val="Cambria"/>
        <scheme val="major"/>
      </font>
      <border diagonalUp="0" diagonalDown="0">
        <left/>
        <right/>
        <top/>
        <bottom/>
        <vertical/>
        <horizontal/>
      </border>
    </dxf>
    <dxf>
      <font>
        <color theme="1"/>
      </font>
      <border diagonalUp="0" diagonalDown="0">
        <left/>
        <right/>
        <top/>
        <bottom/>
        <vertical/>
        <horizontal/>
      </border>
    </dxf>
    <dxf>
      <font>
        <b val="0"/>
        <i val="0"/>
        <color theme="1" tint="4.9989318521683403E-2"/>
      </font>
      <fill>
        <patternFill>
          <bgColor theme="0" tint="-4.9989318521683403E-2"/>
        </patternFill>
      </fill>
    </dxf>
    <dxf>
      <font>
        <b val="0"/>
        <i val="0"/>
        <color theme="1" tint="4.9989318521683403E-2"/>
      </font>
      <fill>
        <patternFill>
          <bgColor theme="2"/>
        </patternFill>
      </fill>
      <border diagonalUp="0" diagonalDown="0">
        <left/>
        <right/>
        <top/>
        <bottom/>
        <vertical/>
        <horizontal/>
      </border>
    </dxf>
    <dxf>
      <font>
        <b val="0"/>
        <i val="0"/>
        <color theme="4"/>
      </font>
      <fill>
        <patternFill patternType="none">
          <bgColor auto="1"/>
        </patternFill>
      </fill>
      <border diagonalUp="0" diagonalDown="0">
        <left/>
        <right/>
        <top style="thin">
          <color theme="2"/>
        </top>
        <bottom style="thin">
          <color theme="2"/>
        </bottom>
        <vertical/>
        <horizontal/>
      </border>
    </dxf>
    <dxf>
      <font>
        <b val="0"/>
        <i val="0"/>
        <color theme="1" tint="4.9989318521683403E-2"/>
      </font>
      <fill>
        <patternFill patternType="solid">
          <fgColor theme="0" tint="-0.14996795556505021"/>
          <bgColor theme="2"/>
        </patternFill>
      </fill>
      <border diagonalUp="0" diagonalDown="0">
        <left/>
        <right/>
        <top/>
        <bottom/>
        <vertical/>
        <horizontal/>
      </border>
    </dxf>
    <dxf>
      <font>
        <b/>
        <i val="0"/>
        <color theme="4"/>
      </font>
      <fill>
        <patternFill patternType="none">
          <fgColor indexed="64"/>
          <bgColor auto="1"/>
        </patternFill>
      </fill>
      <border diagonalUp="0" diagonalDown="0">
        <left/>
        <right/>
        <top style="medium">
          <color theme="2"/>
        </top>
        <bottom style="medium">
          <color theme="2"/>
        </bottom>
        <vertical/>
        <horizontal/>
      </border>
    </dxf>
    <dxf>
      <font>
        <b val="0"/>
        <i val="0"/>
        <color theme="5"/>
      </font>
      <fill>
        <patternFill patternType="none">
          <fgColor indexed="64"/>
          <bgColor auto="1"/>
        </patternFill>
      </fill>
      <border diagonalUp="0" diagonalDown="0">
        <left/>
        <right/>
        <top/>
        <bottom/>
        <vertical/>
        <horizontal/>
      </border>
    </dxf>
    <dxf>
      <font>
        <b val="0"/>
        <i val="0"/>
        <color theme="1" tint="4.9989318521683403E-2"/>
      </font>
      <border diagonalUp="0" diagonalDown="0">
        <left/>
        <right/>
        <top/>
        <bottom/>
        <vertical/>
        <horizontal/>
      </border>
    </dxf>
  </dxfs>
  <tableStyles count="4" defaultTableStyle="Forecast aging report table" defaultPivotStyle="Forecast aging report PivotTable">
    <tableStyle name="Forecast aging report PivotTable" table="0" count="7">
      <tableStyleElement type="wholeTable" dxfId="62"/>
      <tableStyleElement type="headerRow" dxfId="61"/>
      <tableStyleElement type="totalRow" dxfId="60"/>
      <tableStyleElement type="firstColumnStripe" dxfId="59"/>
      <tableStyleElement type="firstSubtotalRow" dxfId="58"/>
      <tableStyleElement type="firstRowSubheading" dxfId="57"/>
      <tableStyleElement type="secondRowSubheading" dxfId="56"/>
    </tableStyle>
    <tableStyle name="Forecast aging report slicer" pivot="0" table="0" count="10">
      <tableStyleElement type="wholeTable" dxfId="55"/>
      <tableStyleElement type="headerRow" dxfId="54"/>
    </tableStyle>
    <tableStyle name="Forecast aging report table" pivot="0" count="3">
      <tableStyleElement type="wholeTable" dxfId="53"/>
      <tableStyleElement type="headerRow" dxfId="52"/>
      <tableStyleElement type="totalRow" dxfId="51"/>
    </tableStyle>
    <tableStyle name="Forecast aging report Timeline" pivot="0" table="0" count="9">
      <tableStyleElement type="wholeTable" dxfId="50"/>
      <tableStyleElement type="headerRow" dxfId="49"/>
    </tableStyle>
  </tableStyles>
  <extLst>
    <ext xmlns:x14="http://schemas.microsoft.com/office/spreadsheetml/2009/9/main" uri="{46F421CA-312F-682f-3DD2-61675219B42D}">
      <x14:dxfs count="8">
        <dxf>
          <font>
            <b val="0"/>
            <i val="0"/>
            <sz val="10"/>
            <color theme="4"/>
            <name val="Cambria"/>
            <scheme val="major"/>
          </font>
          <fill>
            <patternFill>
              <bgColor theme="0"/>
            </patternFill>
          </fill>
          <border>
            <left style="thin">
              <color theme="4"/>
            </left>
            <right style="thin">
              <color theme="4"/>
            </right>
            <top style="thin">
              <color theme="4"/>
            </top>
            <bottom style="thin">
              <color theme="4"/>
            </bottom>
          </border>
        </dxf>
        <dxf>
          <font>
            <b val="0"/>
            <i val="0"/>
            <sz val="10"/>
            <color theme="4"/>
            <name val="Cambria"/>
            <scheme val="major"/>
          </font>
          <fill>
            <patternFill>
              <bgColor theme="0"/>
            </patternFill>
          </fill>
          <border>
            <left style="thin">
              <color theme="4"/>
            </left>
            <right style="thin">
              <color theme="4"/>
            </right>
            <top style="thin">
              <color theme="4"/>
            </top>
            <bottom style="thin">
              <color theme="4"/>
            </bottom>
          </border>
        </dxf>
        <dxf>
          <font>
            <b/>
            <i val="0"/>
            <sz val="10"/>
            <color theme="0"/>
            <name val="Cambria"/>
            <scheme val="major"/>
          </font>
          <fill>
            <patternFill>
              <bgColor theme="4" tint="0.39994506668294322"/>
            </patternFill>
          </fill>
          <border>
            <left style="thin">
              <color theme="4"/>
            </left>
            <right style="thin">
              <color theme="4"/>
            </right>
            <top style="thin">
              <color theme="4"/>
            </top>
            <bottom style="thin">
              <color theme="4"/>
            </bottom>
          </border>
        </dxf>
        <dxf>
          <font>
            <b/>
            <i val="0"/>
            <sz val="10"/>
            <color theme="4"/>
            <name val="Cambria"/>
            <scheme val="major"/>
          </font>
          <fill>
            <patternFill>
              <bgColor theme="4" tint="0.39994506668294322"/>
            </patternFill>
          </fill>
          <border>
            <left style="thin">
              <color theme="4"/>
            </left>
            <right style="thin">
              <color theme="4"/>
            </right>
            <top style="thin">
              <color theme="4"/>
            </top>
            <bottom style="thin">
              <color theme="4"/>
            </bottom>
          </border>
        </dxf>
        <dxf>
          <font>
            <b val="0"/>
            <i val="0"/>
            <sz val="10"/>
            <color theme="4" tint="-0.249977111117893"/>
            <name val="Cambria"/>
            <scheme val="major"/>
          </font>
          <fill>
            <patternFill patternType="solid">
              <fgColor theme="4" tint="0.59999389629810485"/>
              <bgColor theme="4"/>
            </patternFill>
          </fill>
          <border>
            <left style="thin">
              <color theme="4"/>
            </left>
            <right style="thin">
              <color theme="4"/>
            </right>
            <top style="thin">
              <color theme="4"/>
            </top>
            <bottom style="thin">
              <color theme="4"/>
            </bottom>
            <vertical/>
            <horizontal/>
          </border>
        </dxf>
        <dxf>
          <font>
            <b/>
            <i val="0"/>
            <sz val="10"/>
            <color theme="0"/>
            <name val="Cambria"/>
            <scheme val="major"/>
          </font>
          <fill>
            <patternFill patternType="solid">
              <fgColor theme="4"/>
              <bgColor theme="4"/>
            </patternFill>
          </fill>
          <border>
            <left style="thin">
              <color theme="4"/>
            </left>
            <right style="thin">
              <color theme="4"/>
            </right>
            <top style="thin">
              <color theme="4"/>
            </top>
            <bottom style="thin">
              <color theme="4"/>
            </bottom>
            <vertical/>
            <horizontal/>
          </border>
        </dxf>
        <dxf>
          <font>
            <b val="0"/>
            <i val="0"/>
            <sz val="10"/>
            <color theme="4"/>
            <name val="Cambria"/>
            <scheme val="major"/>
          </font>
          <fill>
            <patternFill patternType="solid">
              <fgColor rgb="FFDFDFDF"/>
              <bgColor theme="0"/>
            </patternFill>
          </fill>
          <border>
            <left style="thin">
              <color theme="4"/>
            </left>
            <right style="thin">
              <color theme="4"/>
            </right>
            <top style="thin">
              <color theme="4"/>
            </top>
            <bottom style="thin">
              <color theme="4"/>
            </bottom>
            <vertical/>
            <horizontal/>
          </border>
        </dxf>
        <dxf>
          <font>
            <b/>
            <i val="0"/>
            <sz val="10"/>
            <color theme="4"/>
            <name val="Cambria"/>
            <scheme val="major"/>
          </font>
          <fill>
            <patternFill patternType="solid">
              <fgColor rgb="FFC0C0C0"/>
              <bgColor theme="0"/>
            </patternFill>
          </fill>
          <border>
            <left style="thin">
              <color theme="4"/>
            </left>
            <right style="thin">
              <color theme="4"/>
            </right>
            <top style="thin">
              <color theme="4"/>
            </top>
            <bottom style="thin">
              <color theme="4"/>
            </bottom>
            <vertical/>
            <horizontal/>
          </border>
        </dxf>
      </x14:dxfs>
    </ext>
    <ext xmlns:x14="http://schemas.microsoft.com/office/spreadsheetml/2009/9/main" uri="{EB79DEF2-80B8-43e5-95BD-54CBDDF9020C}">
      <x14:slicerStyles defaultSlicerStyle="Forecast aging report slicer">
        <x14:slicerStyle name="Forecast aging report slicer">
          <x14:slicerStyleElements>
            <x14:slicerStyleElement type="unselectedItemWithData" dxfId="7"/>
            <x14:slicerStyleElement type="unselectedItemWithNoData" dxfId="6"/>
            <x14:slicerStyleElement type="selectedItemWithData" dxfId="5"/>
            <x14:slicerStyleElement type="selectedItemWithNoData" dxfId="4"/>
            <x14:slicerStyleElement type="hoveredUnselectedItemWithData" dxfId="3"/>
            <x14:slicerStyleElement type="hoveredSelectedItemWithData" dxfId="2"/>
            <x14:slicerStyleElement type="hoveredUnselectedItemWithNoData" dxfId="1"/>
            <x14:slicerStyleElement type="hoveredSelectedItemWithNoData" dxfId="0"/>
          </x14:slicerStyleElements>
        </x14:slicerStyle>
      </x14:slicerStyles>
    </ext>
    <ext xmlns:x15="http://schemas.microsoft.com/office/spreadsheetml/2010/11/main" uri="{A0A4C193-F2C1-4fcb-8827-314CF55A85BB}">
      <x15:dxfs count="7">
        <dxf>
          <fill>
            <patternFill patternType="solid">
              <fgColor theme="4" tint="0.39997558519241921"/>
              <bgColor theme="4" tint="0.39997558519241921"/>
            </patternFill>
          </fill>
          <border>
            <vertical/>
            <horizontal/>
          </border>
        </dxf>
        <dxf>
          <fill>
            <patternFill patternType="solid">
              <fgColor auto="1"/>
              <bgColor theme="0" tint="-0.24994659260841701"/>
            </patternFill>
          </fill>
          <border diagonalUp="0" diagonalDown="0">
            <left/>
            <right/>
            <top/>
            <bottom/>
            <vertical/>
            <horizontal/>
          </border>
        </dxf>
        <dxf>
          <fill>
            <patternFill patternType="solid">
              <fgColor auto="1"/>
              <bgColor theme="4"/>
            </patternFill>
          </fill>
          <border diagonalUp="0" diagonalDown="0">
            <left/>
            <right/>
            <top/>
            <bottom/>
            <vertical/>
            <horizontal/>
          </border>
        </dxf>
        <dxf>
          <font>
            <b val="0"/>
            <i val="0"/>
            <sz val="9"/>
            <color theme="1" tint="0.499984740745262"/>
            <name val="Cambria"/>
            <scheme val="major"/>
          </font>
          <border>
            <left/>
            <right/>
            <top/>
            <bottom/>
            <vertical/>
            <horizontal/>
          </border>
        </dxf>
        <dxf>
          <font>
            <b val="0"/>
            <i val="0"/>
            <sz val="9"/>
            <color theme="1" tint="0.499984740745262"/>
            <name val="Cambria"/>
            <scheme val="major"/>
          </font>
          <border>
            <left/>
            <right/>
            <top/>
            <bottom/>
            <vertical/>
            <horizontal/>
          </border>
        </dxf>
        <dxf>
          <font>
            <b val="0"/>
            <i val="0"/>
            <sz val="10"/>
            <color theme="4"/>
            <name val="Cambria"/>
            <scheme val="major"/>
          </font>
          <border>
            <left/>
            <right/>
            <top/>
            <bottom/>
            <vertical/>
            <horizontal/>
          </border>
        </dxf>
        <dxf>
          <font>
            <b val="0"/>
            <i val="0"/>
            <sz val="10"/>
            <color theme="4"/>
            <name val="Cambria"/>
            <scheme val="major"/>
          </font>
          <border>
            <left/>
            <right/>
            <top/>
            <bottom/>
            <vertical/>
            <horizontal/>
          </border>
        </dxf>
      </x15:dxfs>
    </ext>
    <ext xmlns:x15="http://schemas.microsoft.com/office/spreadsheetml/2010/11/main" uri="{9260A510-F301-46a8-8635-F512D64BE5F5}">
      <x15:timelineStyles defaultTimelineStyle="Forecast aging report Timeline">
        <x15:timelineStyle name="Forecast aging report Timeline">
          <x15:timelineStyleElements>
            <x15:timelineStyleElement type="selectionLabel" dxfId="6"/>
            <x15:timelineStyleElement type="timeLevel" dxfId="5"/>
            <x15:timelineStyleElement type="periodLabel1" dxfId="4"/>
            <x15:timelineStyleElement type="periodLabel2" dxfId="3"/>
            <x15:timelineStyleElement type="selectedTimeBlock" dxfId="2"/>
            <x15:timelineStyleElement type="unselectedTimeBlock" dxfId="1"/>
            <x15:timelineStyleElement type="selectedTimeBlockSpace" dxfId="0"/>
          </x15:timelineStyleElements>
        </x15:timelineStyle>
      </x15:timelineStyles>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pivotCacheDefinition" Target="pivotCache/pivotCacheDefinition1.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07/relationships/slicerCache" Target="slicerCaches/slicerCache2.xml"/><Relationship Id="rId11" Type="http://schemas.openxmlformats.org/officeDocument/2006/relationships/customXml" Target="../customXml/item1.xml"/><Relationship Id="rId5" Type="http://schemas.microsoft.com/office/2011/relationships/timelineCache" Target="timelineCaches/timelineCache1.xml"/><Relationship Id="rId10" Type="http://schemas.openxmlformats.org/officeDocument/2006/relationships/calcChain" Target="calcChain.xml"/><Relationship Id="rId4" Type="http://schemas.microsoft.com/office/2007/relationships/slicerCache" Target="slicerCaches/slicerCache1.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hyperlink" Target="#'Forecast Report'!A1"/></Relationships>
</file>

<file path=xl/drawings/_rels/drawing2.xml.rels><?xml version="1.0" encoding="UTF-8" standalone="yes"?>
<Relationships xmlns="http://schemas.openxmlformats.org/package/2006/relationships"><Relationship Id="rId1" Type="http://schemas.openxmlformats.org/officeDocument/2006/relationships/hyperlink" Target="#'Invoice Data'!A1"/></Relationships>
</file>

<file path=xl/drawings/drawing1.xml><?xml version="1.0" encoding="utf-8"?>
<xdr:wsDr xmlns:xdr="http://schemas.openxmlformats.org/drawingml/2006/spreadsheetDrawing" xmlns:a="http://schemas.openxmlformats.org/drawingml/2006/main">
  <xdr:twoCellAnchor editAs="absolute">
    <xdr:from>
      <xdr:col>0</xdr:col>
      <xdr:colOff>114299</xdr:colOff>
      <xdr:row>3</xdr:row>
      <xdr:rowOff>0</xdr:rowOff>
    </xdr:from>
    <xdr:to>
      <xdr:col>6</xdr:col>
      <xdr:colOff>38099</xdr:colOff>
      <xdr:row>8</xdr:row>
      <xdr:rowOff>9526</xdr:rowOff>
    </xdr:to>
    <mc:AlternateContent xmlns:mc="http://schemas.openxmlformats.org/markup-compatibility/2006" xmlns:sle15="http://schemas.microsoft.com/office/drawing/2012/slicer">
      <mc:Choice Requires="sle15">
        <xdr:graphicFrame macro="">
          <xdr:nvGraphicFramePr>
            <xdr:cNvPr id="6" name="Customer" descr="Select items t ofilter the data table with." title="Customers slicer"/>
            <xdr:cNvGraphicFramePr/>
          </xdr:nvGraphicFramePr>
          <xdr:xfrm>
            <a:off x="0" y="0"/>
            <a:ext cx="0" cy="0"/>
          </xdr:xfrm>
          <a:graphic>
            <a:graphicData uri="http://schemas.microsoft.com/office/drawing/2010/slicer">
              <sle:slicer xmlns:sle="http://schemas.microsoft.com/office/drawing/2010/slicer" name="Customer"/>
            </a:graphicData>
          </a:graphic>
        </xdr:graphicFrame>
      </mc:Choice>
      <mc:Fallback xmlns="">
        <xdr:sp macro="" textlink="">
          <xdr:nvSpPr>
            <xdr:cNvPr id="0" name=""/>
            <xdr:cNvSpPr>
              <a:spLocks noTextEdit="1"/>
            </xdr:cNvSpPr>
          </xdr:nvSpPr>
          <xdr:spPr>
            <a:xfrm>
              <a:off x="114299" y="952500"/>
              <a:ext cx="6219825" cy="962026"/>
            </a:xfrm>
            <a:prstGeom prst="rect">
              <a:avLst/>
            </a:prstGeom>
            <a:solidFill>
              <a:prstClr val="white"/>
            </a:solidFill>
            <a:ln w="1">
              <a:solidFill>
                <a:prstClr val="green"/>
              </a:solidFill>
            </a:ln>
          </xdr:spPr>
          <xdr:txBody>
            <a:bodyPr vertOverflow="clip" horzOverflow="clip"/>
            <a:lstStyle/>
            <a:p>
              <a:r>
                <a:rPr lang="en-US" sz="1100"/>
                <a:t>This shape represents a table slicer. Table slicers are supported in Excel 2013 or later.
If the shape was modified in an earlier version of Excel, or if the workbook was saved in Excel 2007 or earlier, the slicer can't be used.</a:t>
              </a:r>
            </a:p>
          </xdr:txBody>
        </xdr:sp>
      </mc:Fallback>
    </mc:AlternateContent>
    <xdr:clientData/>
  </xdr:twoCellAnchor>
  <xdr:twoCellAnchor>
    <xdr:from>
      <xdr:col>9</xdr:col>
      <xdr:colOff>781049</xdr:colOff>
      <xdr:row>1</xdr:row>
      <xdr:rowOff>38100</xdr:rowOff>
    </xdr:from>
    <xdr:to>
      <xdr:col>11</xdr:col>
      <xdr:colOff>1009650</xdr:colOff>
      <xdr:row>1</xdr:row>
      <xdr:rowOff>342900</xdr:rowOff>
    </xdr:to>
    <xdr:sp macro="" textlink="">
      <xdr:nvSpPr>
        <xdr:cNvPr id="2" name="Pentagon 1" descr="&quot;&quot;" title="Forecast Aging Report navigation button">
          <a:hlinkClick xmlns:r="http://schemas.openxmlformats.org/officeDocument/2006/relationships" r:id="rId1" tooltip="Click to view Forecast Report"/>
        </xdr:cNvPr>
        <xdr:cNvSpPr/>
      </xdr:nvSpPr>
      <xdr:spPr>
        <a:xfrm>
          <a:off x="10144124" y="228600"/>
          <a:ext cx="1790701" cy="304800"/>
        </a:xfrm>
        <a:prstGeom prst="homePlate">
          <a:avLst/>
        </a:prstGeom>
        <a:noFill/>
        <a:ln w="12700">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200" b="0">
              <a:solidFill>
                <a:schemeClr val="accent1"/>
              </a:solidFill>
            </a:rPr>
            <a:t>Forecast Aging Report</a:t>
          </a:r>
        </a:p>
      </xdr:txBody>
    </xdr:sp>
    <xdr:clientData fPrintsWithSheet="0"/>
  </xdr:twoCellAnchor>
</xdr:wsDr>
</file>

<file path=xl/drawings/drawing2.xml><?xml version="1.0" encoding="utf-8"?>
<xdr:wsDr xmlns:xdr="http://schemas.openxmlformats.org/drawingml/2006/spreadsheetDrawing" xmlns:a="http://schemas.openxmlformats.org/drawingml/2006/main">
  <xdr:twoCellAnchor>
    <xdr:from>
      <xdr:col>8</xdr:col>
      <xdr:colOff>161925</xdr:colOff>
      <xdr:row>1</xdr:row>
      <xdr:rowOff>38100</xdr:rowOff>
    </xdr:from>
    <xdr:to>
      <xdr:col>9</xdr:col>
      <xdr:colOff>1028700</xdr:colOff>
      <xdr:row>1</xdr:row>
      <xdr:rowOff>342900</xdr:rowOff>
    </xdr:to>
    <xdr:sp macro="" textlink="">
      <xdr:nvSpPr>
        <xdr:cNvPr id="2" name="Pentagon 1" descr="&quot;&quot;" title="Invoice Data navigation button">
          <a:hlinkClick xmlns:r="http://schemas.openxmlformats.org/officeDocument/2006/relationships" r:id="rId1" tooltip="Click to view Invoice Data"/>
        </xdr:cNvPr>
        <xdr:cNvSpPr/>
      </xdr:nvSpPr>
      <xdr:spPr>
        <a:xfrm flipH="1">
          <a:off x="9420225" y="228600"/>
          <a:ext cx="1905000" cy="304800"/>
        </a:xfrm>
        <a:prstGeom prst="homePlate">
          <a:avLst/>
        </a:prstGeom>
        <a:solidFill>
          <a:sysClr val="window" lastClr="FFFFFF"/>
        </a:solidFill>
        <a:ln w="12700">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200" b="0">
              <a:solidFill>
                <a:schemeClr val="accent1"/>
              </a:solidFill>
            </a:rPr>
            <a:t>Invoice</a:t>
          </a:r>
          <a:r>
            <a:rPr lang="en-US" sz="1200" b="0" baseline="0">
              <a:solidFill>
                <a:schemeClr val="accent1"/>
              </a:solidFill>
            </a:rPr>
            <a:t> Data</a:t>
          </a:r>
          <a:endParaRPr lang="en-US" sz="1200" b="0">
            <a:solidFill>
              <a:schemeClr val="accent1"/>
            </a:solidFill>
          </a:endParaRPr>
        </a:p>
      </xdr:txBody>
    </xdr:sp>
    <xdr:clientData fPrintsWithSheet="0"/>
  </xdr:twoCellAnchor>
  <xdr:twoCellAnchor editAs="oneCell">
    <xdr:from>
      <xdr:col>1</xdr:col>
      <xdr:colOff>0</xdr:colOff>
      <xdr:row>3</xdr:row>
      <xdr:rowOff>0</xdr:rowOff>
    </xdr:from>
    <xdr:to>
      <xdr:col>2</xdr:col>
      <xdr:colOff>209550</xdr:colOff>
      <xdr:row>10</xdr:row>
      <xdr:rowOff>114300</xdr:rowOff>
    </xdr:to>
    <mc:AlternateContent xmlns:mc="http://schemas.openxmlformats.org/markup-compatibility/2006" xmlns:tsle="http://schemas.microsoft.com/office/drawing/2012/timeslicer">
      <mc:Choice Requires="tsle">
        <xdr:graphicFrame macro="">
          <xdr:nvGraphicFramePr>
            <xdr:cNvPr id="6" name="Due Date" descr="Click a year in the timeline to filter your report by that year. Or switch the filter options from Years to Quarters, Months, or Days for more filtering choices. " title="Timeline Slicer"/>
            <xdr:cNvGraphicFramePr/>
          </xdr:nvGraphicFramePr>
          <xdr:xfrm>
            <a:off x="0" y="0"/>
            <a:ext cx="0" cy="0"/>
          </xdr:xfrm>
          <a:graphic>
            <a:graphicData uri="http://schemas.microsoft.com/office/drawing/2012/timeslicer">
              <tsle:timeslicer name="Due Date"/>
            </a:graphicData>
          </a:graphic>
        </xdr:graphicFrame>
      </mc:Choice>
      <mc:Fallback xmlns="">
        <xdr:sp macro="" textlink="">
          <xdr:nvSpPr>
            <xdr:cNvPr id="0" name=""/>
            <xdr:cNvSpPr>
              <a:spLocks noTextEdit="1"/>
            </xdr:cNvSpPr>
          </xdr:nvSpPr>
          <xdr:spPr>
            <a:xfrm>
              <a:off x="114300" y="952500"/>
              <a:ext cx="1828800" cy="1447800"/>
            </a:xfrm>
            <a:prstGeom prst="rect">
              <a:avLst/>
            </a:prstGeom>
            <a:solidFill>
              <a:prstClr val="white"/>
            </a:solidFill>
            <a:ln w="1">
              <a:solidFill>
                <a:prstClr val="green"/>
              </a:solidFill>
            </a:ln>
          </xdr:spPr>
          <xdr:txBody>
            <a:bodyPr vertOverflow="clip" horzOverflow="clip"/>
            <a:lstStyle/>
            <a:p>
              <a:r>
                <a:rPr lang="en-US" sz="1100"/>
                <a:t>Timeline: Works in Excel 2013 or higher. Do not move or resize.</a:t>
              </a:r>
            </a:p>
          </xdr:txBody>
        </xdr:sp>
      </mc:Fallback>
    </mc:AlternateContent>
    <xdr:clientData/>
  </xdr:twoCellAnchor>
  <xdr:twoCellAnchor editAs="oneCell">
    <xdr:from>
      <xdr:col>0</xdr:col>
      <xdr:colOff>114299</xdr:colOff>
      <xdr:row>11</xdr:row>
      <xdr:rowOff>1</xdr:rowOff>
    </xdr:from>
    <xdr:to>
      <xdr:col>4</xdr:col>
      <xdr:colOff>914399</xdr:colOff>
      <xdr:row>16</xdr:row>
      <xdr:rowOff>19050</xdr:rowOff>
    </xdr:to>
    <mc:AlternateContent xmlns:mc="http://schemas.openxmlformats.org/markup-compatibility/2006" xmlns:a14="http://schemas.microsoft.com/office/drawing/2010/main">
      <mc:Choice Requires="a14">
        <xdr:graphicFrame macro="">
          <xdr:nvGraphicFramePr>
            <xdr:cNvPr id="8" name="Customer 1" descr="Click a Customer in the list to filter the report by your selection. To select multiple customers, hold the Ctrl key. " title="Customer Slicer"/>
            <xdr:cNvGraphicFramePr/>
          </xdr:nvGraphicFramePr>
          <xdr:xfrm>
            <a:off x="0" y="0"/>
            <a:ext cx="0" cy="0"/>
          </xdr:xfrm>
          <a:graphic>
            <a:graphicData uri="http://schemas.microsoft.com/office/drawing/2010/slicer">
              <sle:slicer xmlns:sle="http://schemas.microsoft.com/office/drawing/2010/slicer" name="Customer 1"/>
            </a:graphicData>
          </a:graphic>
        </xdr:graphicFrame>
      </mc:Choice>
      <mc:Fallback xmlns="">
        <xdr:sp macro="" textlink="">
          <xdr:nvSpPr>
            <xdr:cNvPr id="0" name=""/>
            <xdr:cNvSpPr>
              <a:spLocks noTextEdit="1"/>
            </xdr:cNvSpPr>
          </xdr:nvSpPr>
          <xdr:spPr>
            <a:xfrm>
              <a:off x="114299" y="2476501"/>
              <a:ext cx="5972175" cy="971549"/>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xdr:from>
      <xdr:col>2</xdr:col>
      <xdr:colOff>838198</xdr:colOff>
      <xdr:row>2</xdr:row>
      <xdr:rowOff>66675</xdr:rowOff>
    </xdr:from>
    <xdr:to>
      <xdr:col>5</xdr:col>
      <xdr:colOff>295274</xdr:colOff>
      <xdr:row>10</xdr:row>
      <xdr:rowOff>152400</xdr:rowOff>
    </xdr:to>
    <xdr:sp macro="" textlink="">
      <xdr:nvSpPr>
        <xdr:cNvPr id="4" name="Rectangular Callout 3" descr="Select a timeframe from the Timeline on the left, or slice and filter your data by customer with the Slicer below.  If you want to remove the filter, click the red filter X in the top right corner.&#10;&#10;To update the PivotTable below, right click any of its cells and select Refresh." title="Tip"/>
        <xdr:cNvSpPr/>
      </xdr:nvSpPr>
      <xdr:spPr>
        <a:xfrm>
          <a:off x="2571748" y="828675"/>
          <a:ext cx="3867151" cy="1609725"/>
        </a:xfrm>
        <a:prstGeom prst="wedgeRectCallout">
          <a:avLst/>
        </a:prstGeom>
        <a:solidFill>
          <a:sysClr val="window" lastClr="FFFFFF"/>
        </a:solidFill>
        <a:ln w="19050">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n-US" sz="1200">
              <a:solidFill>
                <a:schemeClr val="accent2"/>
              </a:solidFill>
            </a:rPr>
            <a:t>HERE'S A TIP</a:t>
          </a:r>
          <a:endParaRPr lang="en-US" sz="1100">
            <a:solidFill>
              <a:schemeClr val="accent2"/>
            </a:solidFill>
          </a:endParaRPr>
        </a:p>
        <a:p>
          <a:pPr algn="l"/>
          <a:endParaRPr lang="en-US" sz="1100">
            <a:solidFill>
              <a:schemeClr val="tx1">
                <a:lumMod val="95000"/>
                <a:lumOff val="5000"/>
              </a:schemeClr>
            </a:solidFill>
          </a:endParaRPr>
        </a:p>
        <a:p>
          <a:pPr algn="l"/>
          <a:r>
            <a:rPr lang="en-US" sz="1100">
              <a:solidFill>
                <a:schemeClr val="tx1">
                  <a:lumMod val="95000"/>
                  <a:lumOff val="5000"/>
                </a:schemeClr>
              </a:solidFill>
            </a:rPr>
            <a:t>Select a timeframe from the Timeline on the left, or slice and filter your data by customer with the Slicer below.  If you want to remove the filter, click the red filter X in the top right corner.</a:t>
          </a:r>
        </a:p>
        <a:p>
          <a:pPr algn="l"/>
          <a:r>
            <a:rPr lang="en-US" sz="1100">
              <a:solidFill>
                <a:schemeClr val="tx1">
                  <a:lumMod val="95000"/>
                  <a:lumOff val="5000"/>
                </a:schemeClr>
              </a:solidFill>
            </a:rPr>
            <a:t> </a:t>
          </a:r>
        </a:p>
        <a:p>
          <a:pPr algn="l"/>
          <a:r>
            <a:rPr lang="en-US" sz="1100">
              <a:solidFill>
                <a:schemeClr val="tx1">
                  <a:lumMod val="95000"/>
                  <a:lumOff val="5000"/>
                </a:schemeClr>
              </a:solidFill>
            </a:rPr>
            <a:t>To update the PivotTable below, right click any of its cells and select </a:t>
          </a:r>
          <a:r>
            <a:rPr lang="en-US" sz="1100" b="1">
              <a:solidFill>
                <a:schemeClr val="tx1">
                  <a:lumMod val="95000"/>
                  <a:lumOff val="5000"/>
                </a:schemeClr>
              </a:solidFill>
            </a:rPr>
            <a:t>Refresh</a:t>
          </a:r>
          <a:r>
            <a:rPr lang="en-US" sz="1100">
              <a:solidFill>
                <a:schemeClr val="tx1">
                  <a:lumMod val="95000"/>
                  <a:lumOff val="5000"/>
                </a:schemeClr>
              </a:solidFill>
            </a:rPr>
            <a:t>.</a:t>
          </a:r>
        </a:p>
      </xdr:txBody>
    </xdr:sp>
    <xdr:clientData fPrintsWithSheet="0"/>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    " refreshedDate="41264.621911458336" createdVersion="5" refreshedVersion="5" minRefreshableVersion="3" recordCount="15">
  <cacheSource type="worksheet">
    <worksheetSource name="tblData"/>
  </cacheSource>
  <cacheFields count="12">
    <cacheField name="Number" numFmtId="0">
      <sharedItems containsSemiMixedTypes="0" containsString="0" containsNumber="1" containsInteger="1" minValue="1001" maxValue="1021" count="15">
        <n v="1001"/>
        <n v="1002"/>
        <n v="1003"/>
        <n v="1010"/>
        <n v="1011"/>
        <n v="1012"/>
        <n v="1013"/>
        <n v="1014"/>
        <n v="1015"/>
        <n v="1016"/>
        <n v="1017"/>
        <n v="1018"/>
        <n v="1019"/>
        <n v="1020"/>
        <n v="1021"/>
      </sharedItems>
    </cacheField>
    <cacheField name="Date" numFmtId="14">
      <sharedItems containsSemiMixedTypes="0" containsNonDate="0" containsDate="1" containsString="0" minDate="2012-06-11T00:00:00" maxDate="2012-12-19T00:00:00" count="30">
        <d v="2012-11-20T00:00:00"/>
        <d v="2012-09-17T00:00:00"/>
        <d v="2012-12-15T00:00:00"/>
        <d v="2012-11-01T00:00:00"/>
        <d v="2012-10-20T00:00:00"/>
        <d v="2012-09-28T00:00:00"/>
        <d v="2012-09-23T00:00:00"/>
        <d v="2012-12-18T00:00:00"/>
        <d v="2012-11-11T00:00:00"/>
        <d v="2012-10-30T00:00:00"/>
        <d v="2012-10-09T00:00:00"/>
        <d v="2012-12-06T00:00:00"/>
        <d v="2012-09-19T00:00:00"/>
        <d v="2012-06-24T00:00:00"/>
        <d v="2012-12-01T00:00:00"/>
        <d v="2012-12-02T00:00:00" u="1"/>
        <d v="2012-09-04T00:00:00" u="1"/>
        <d v="2012-12-05T00:00:00" u="1"/>
        <d v="2012-10-07T00:00:00" u="1"/>
        <d v="2012-10-19T00:00:00" u="1"/>
        <d v="2012-06-11T00:00:00" u="1"/>
        <d v="2012-09-26T00:00:00" u="1"/>
        <d v="2012-10-17T00:00:00" u="1"/>
        <d v="2012-10-29T00:00:00" u="1"/>
        <d v="2012-11-08T00:00:00" u="1"/>
        <d v="2012-09-10T00:00:00" u="1"/>
        <d v="2012-09-15T00:00:00" u="1"/>
        <d v="2012-11-18T00:00:00" u="1"/>
        <d v="2012-11-23T00:00:00" u="1"/>
        <d v="2012-09-06T00:00:00" u="1"/>
      </sharedItems>
    </cacheField>
    <cacheField name="Customer" numFmtId="14">
      <sharedItems count="8">
        <s v="Customer A"/>
        <s v="Customer B"/>
        <s v="Customer C"/>
        <s v="Customer D"/>
        <s v="Customer E"/>
        <s v="Customer F"/>
        <s v="Customer G"/>
        <s v="Customer H"/>
      </sharedItems>
    </cacheField>
    <cacheField name="Description" numFmtId="0">
      <sharedItems count="15">
        <s v="Invoice 1001"/>
        <s v="Invoice 1002"/>
        <s v="Invoice 1003"/>
        <s v="Invoice 1010"/>
        <s v="Invoice 1011"/>
        <s v="Invoice 1012"/>
        <s v="Invoice 1013"/>
        <s v="Invoice 1014"/>
        <s v="Invoice 1015"/>
        <s v="Invoice 1016"/>
        <s v="Invoice 1017"/>
        <s v="Invoice 1018"/>
        <s v="Invoice 1019"/>
        <s v="Invoice 1020"/>
        <s v="Invoice 1021"/>
      </sharedItems>
    </cacheField>
    <cacheField name="Amount" numFmtId="165">
      <sharedItems containsSemiMixedTypes="0" containsString="0" containsNumber="1" minValue="231.38" maxValue="1942.03"/>
    </cacheField>
    <cacheField name="Days Outstanding" numFmtId="1">
      <sharedItems containsSemiMixedTypes="0" containsString="0" containsNumber="1" containsInteger="1" minValue="3" maxValue="180"/>
    </cacheField>
    <cacheField name="0-30 Days" numFmtId="165">
      <sharedItems containsSemiMixedTypes="0" containsString="0" containsNumber="1" minValue="0" maxValue="1576.28"/>
    </cacheField>
    <cacheField name="30-60 Days" numFmtId="165">
      <sharedItems containsSemiMixedTypes="0" containsString="0" containsNumber="1" minValue="0" maxValue="1942.03"/>
    </cacheField>
    <cacheField name="60-90 Days" numFmtId="165">
      <sharedItems containsSemiMixedTypes="0" containsString="0" containsNumber="1" minValue="0" maxValue="1630.23"/>
    </cacheField>
    <cacheField name="&gt;90 Days" numFmtId="165">
      <sharedItems containsSemiMixedTypes="0" containsString="0" containsNumber="1" minValue="0" maxValue="1150.49"/>
    </cacheField>
    <cacheField name="Trend" numFmtId="165">
      <sharedItems containsNonDate="0" containsString="0" containsBlank="1"/>
    </cacheField>
    <cacheField name="Total" numFmtId="0" formula="'0-30 Days'+'30-60 Days'+'60-90 Days'+'&gt;90 Days'" databaseField="0"/>
  </cacheFields>
  <extLst>
    <ext xmlns:x14="http://schemas.microsoft.com/office/spreadsheetml/2009/9/main" uri="{725AE2AE-9491-48be-B2B4-4EB974FC3084}">
      <x14:pivotCacheDefinition pivotCacheId="3"/>
    </ext>
  </extLst>
</pivotCacheDefinition>
</file>

<file path=xl/pivotCache/pivotCacheRecords1.xml><?xml version="1.0" encoding="utf-8"?>
<pivotCacheRecords xmlns="http://schemas.openxmlformats.org/spreadsheetml/2006/main" xmlns:r="http://schemas.openxmlformats.org/officeDocument/2006/relationships" count="15">
  <r>
    <x v="0"/>
    <x v="0"/>
    <x v="0"/>
    <x v="0"/>
    <n v="1916.18"/>
    <n v="31"/>
    <n v="0"/>
    <n v="1916.18"/>
    <n v="0"/>
    <n v="0"/>
    <m/>
  </r>
  <r>
    <x v="1"/>
    <x v="1"/>
    <x v="1"/>
    <x v="1"/>
    <n v="1150.49"/>
    <n v="95"/>
    <n v="0"/>
    <n v="0"/>
    <n v="0"/>
    <n v="1150.49"/>
    <m/>
  </r>
  <r>
    <x v="2"/>
    <x v="2"/>
    <x v="2"/>
    <x v="2"/>
    <n v="827.63"/>
    <n v="6"/>
    <n v="827.63"/>
    <n v="0"/>
    <n v="0"/>
    <n v="0"/>
    <m/>
  </r>
  <r>
    <x v="3"/>
    <x v="3"/>
    <x v="0"/>
    <x v="3"/>
    <n v="529.17999999999995"/>
    <n v="50"/>
    <n v="0"/>
    <n v="529.17999999999995"/>
    <n v="0"/>
    <n v="0"/>
    <m/>
  </r>
  <r>
    <x v="4"/>
    <x v="4"/>
    <x v="1"/>
    <x v="4"/>
    <n v="1348.38"/>
    <n v="62"/>
    <n v="0"/>
    <n v="0"/>
    <n v="1348.38"/>
    <n v="0"/>
    <m/>
  </r>
  <r>
    <x v="5"/>
    <x v="5"/>
    <x v="3"/>
    <x v="5"/>
    <n v="1163.4100000000001"/>
    <n v="84"/>
    <n v="0"/>
    <n v="0"/>
    <n v="1163.4100000000001"/>
    <n v="0"/>
    <m/>
  </r>
  <r>
    <x v="6"/>
    <x v="6"/>
    <x v="2"/>
    <x v="6"/>
    <n v="1630.23"/>
    <n v="89"/>
    <n v="0"/>
    <n v="0"/>
    <n v="1630.23"/>
    <n v="0"/>
    <m/>
  </r>
  <r>
    <x v="7"/>
    <x v="7"/>
    <x v="4"/>
    <x v="7"/>
    <n v="231.38"/>
    <n v="3"/>
    <n v="231.38"/>
    <n v="0"/>
    <n v="0"/>
    <n v="0"/>
    <m/>
  </r>
  <r>
    <x v="8"/>
    <x v="8"/>
    <x v="0"/>
    <x v="8"/>
    <n v="233.86"/>
    <n v="40"/>
    <n v="0"/>
    <n v="233.86"/>
    <n v="0"/>
    <n v="0"/>
    <m/>
  </r>
  <r>
    <x v="9"/>
    <x v="9"/>
    <x v="5"/>
    <x v="9"/>
    <n v="1942.03"/>
    <n v="52"/>
    <n v="0"/>
    <n v="1942.03"/>
    <n v="0"/>
    <n v="0"/>
    <m/>
  </r>
  <r>
    <x v="10"/>
    <x v="10"/>
    <x v="2"/>
    <x v="10"/>
    <n v="716.74"/>
    <n v="73"/>
    <n v="0"/>
    <n v="0"/>
    <n v="716.74"/>
    <n v="0"/>
    <m/>
  </r>
  <r>
    <x v="11"/>
    <x v="11"/>
    <x v="6"/>
    <x v="11"/>
    <n v="1576.28"/>
    <n v="15"/>
    <n v="1576.28"/>
    <n v="0"/>
    <n v="0"/>
    <n v="0"/>
    <m/>
  </r>
  <r>
    <x v="12"/>
    <x v="12"/>
    <x v="2"/>
    <x v="12"/>
    <n v="619.32000000000005"/>
    <n v="93"/>
    <n v="0"/>
    <n v="0"/>
    <n v="0"/>
    <n v="619.32000000000005"/>
    <m/>
  </r>
  <r>
    <x v="13"/>
    <x v="13"/>
    <x v="7"/>
    <x v="13"/>
    <n v="1014.52"/>
    <n v="180"/>
    <n v="0"/>
    <n v="0"/>
    <n v="0"/>
    <n v="1014.52"/>
    <m/>
  </r>
  <r>
    <x v="14"/>
    <x v="14"/>
    <x v="0"/>
    <x v="14"/>
    <n v="393.79"/>
    <n v="20"/>
    <n v="393.79"/>
    <n v="0"/>
    <n v="0"/>
    <n v="0"/>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ptReport" cacheId="6" applyNumberFormats="0" applyBorderFormats="0" applyFontFormats="0" applyPatternFormats="0" applyAlignmentFormats="0" applyWidthHeightFormats="1" dataCaption="Values" updatedVersion="5" minRefreshableVersion="5" showDrill="0" fieldPrintTitles="1" itemPrintTitles="1" createdVersion="4" indent="0" outline="1" outlineData="1" multipleFieldFilters="0" rowHeaderCaption="Customers">
  <location ref="B19:J59" firstHeaderRow="0" firstDataRow="1" firstDataCol="4"/>
  <pivotFields count="12">
    <pivotField name="Invoice Number" axis="axisRow" outline="0" subtotalTop="0" showAll="0" defaultSubtotal="0">
      <items count="15">
        <item x="0"/>
        <item x="1"/>
        <item x="2"/>
        <item x="3"/>
        <item x="4"/>
        <item x="5"/>
        <item x="6"/>
        <item x="7"/>
        <item x="8"/>
        <item x="9"/>
        <item x="10"/>
        <item x="11"/>
        <item x="12"/>
        <item x="13"/>
        <item x="14"/>
      </items>
    </pivotField>
    <pivotField name="Due Date" axis="axisRow" numFmtId="14" outline="0" subtotalTop="0" showAll="0" defaultSubtotal="0">
      <items count="30">
        <item m="1" x="24"/>
        <item m="1" x="16"/>
        <item m="1" x="15"/>
        <item m="1" x="19"/>
        <item m="1" x="18"/>
        <item m="1" x="26"/>
        <item m="1" x="25"/>
        <item m="1" x="17"/>
        <item m="1" x="23"/>
        <item m="1" x="22"/>
        <item m="1" x="21"/>
        <item m="1" x="28"/>
        <item m="1" x="29"/>
        <item m="1" x="20"/>
        <item m="1" x="27"/>
        <item x="0"/>
        <item x="1"/>
        <item x="2"/>
        <item x="3"/>
        <item x="4"/>
        <item x="5"/>
        <item x="6"/>
        <item x="7"/>
        <item x="8"/>
        <item x="9"/>
        <item x="10"/>
        <item x="11"/>
        <item x="12"/>
        <item x="13"/>
        <item x="14"/>
      </items>
    </pivotField>
    <pivotField axis="axisRow" compact="0" subtotalTop="0" showAll="0" insertBlankRow="1">
      <items count="9">
        <item x="0"/>
        <item x="1"/>
        <item x="2"/>
        <item x="3"/>
        <item x="4"/>
        <item x="5"/>
        <item x="6"/>
        <item x="7"/>
        <item t="default"/>
      </items>
    </pivotField>
    <pivotField axis="axisRow" compact="0" outline="0" subtotalTop="0" showAll="0" defaultSubtotal="0">
      <items count="15">
        <item x="0"/>
        <item x="1"/>
        <item x="2"/>
        <item x="3"/>
        <item x="4"/>
        <item x="5"/>
        <item x="6"/>
        <item x="7"/>
        <item x="8"/>
        <item x="9"/>
        <item x="10"/>
        <item x="11"/>
        <item x="12"/>
        <item x="13"/>
        <item x="14"/>
      </items>
    </pivotField>
    <pivotField numFmtId="165" subtotalTop="0" showAll="0"/>
    <pivotField numFmtId="1" subtotalTop="0" showAll="0"/>
    <pivotField dataField="1" subtotalTop="0" showAll="0"/>
    <pivotField dataField="1" subtotalTop="0" showAll="0"/>
    <pivotField dataField="1" subtotalTop="0" showAll="0"/>
    <pivotField dataField="1" subtotalTop="0" showAll="0"/>
    <pivotField numFmtId="166" showAll="0" defaultSubtotal="0"/>
    <pivotField dataField="1" subtotalTop="0" dragToRow="0" dragToCol="0" dragToPage="0" showAll="0"/>
  </pivotFields>
  <rowFields count="4">
    <field x="2"/>
    <field x="0"/>
    <field x="3"/>
    <field x="1"/>
  </rowFields>
  <rowItems count="40">
    <i>
      <x/>
    </i>
    <i r="1">
      <x/>
      <x/>
      <x v="15"/>
    </i>
    <i r="1">
      <x v="3"/>
      <x v="3"/>
      <x v="18"/>
    </i>
    <i r="1">
      <x v="8"/>
      <x v="8"/>
      <x v="23"/>
    </i>
    <i r="1">
      <x v="14"/>
      <x v="14"/>
      <x v="29"/>
    </i>
    <i t="default">
      <x/>
    </i>
    <i t="blank">
      <x/>
    </i>
    <i>
      <x v="1"/>
    </i>
    <i r="1">
      <x v="1"/>
      <x v="1"/>
      <x v="16"/>
    </i>
    <i r="1">
      <x v="4"/>
      <x v="4"/>
      <x v="19"/>
    </i>
    <i t="default">
      <x v="1"/>
    </i>
    <i t="blank">
      <x v="1"/>
    </i>
    <i>
      <x v="2"/>
    </i>
    <i r="1">
      <x v="2"/>
      <x v="2"/>
      <x v="17"/>
    </i>
    <i r="1">
      <x v="6"/>
      <x v="6"/>
      <x v="21"/>
    </i>
    <i r="1">
      <x v="10"/>
      <x v="10"/>
      <x v="25"/>
    </i>
    <i r="1">
      <x v="12"/>
      <x v="12"/>
      <x v="27"/>
    </i>
    <i t="default">
      <x v="2"/>
    </i>
    <i t="blank">
      <x v="2"/>
    </i>
    <i>
      <x v="3"/>
    </i>
    <i r="1">
      <x v="5"/>
      <x v="5"/>
      <x v="20"/>
    </i>
    <i t="default">
      <x v="3"/>
    </i>
    <i t="blank">
      <x v="3"/>
    </i>
    <i>
      <x v="4"/>
    </i>
    <i r="1">
      <x v="7"/>
      <x v="7"/>
      <x v="22"/>
    </i>
    <i t="default">
      <x v="4"/>
    </i>
    <i t="blank">
      <x v="4"/>
    </i>
    <i>
      <x v="5"/>
    </i>
    <i r="1">
      <x v="9"/>
      <x v="9"/>
      <x v="24"/>
    </i>
    <i t="default">
      <x v="5"/>
    </i>
    <i t="blank">
      <x v="5"/>
    </i>
    <i>
      <x v="6"/>
    </i>
    <i r="1">
      <x v="11"/>
      <x v="11"/>
      <x v="26"/>
    </i>
    <i t="default">
      <x v="6"/>
    </i>
    <i t="blank">
      <x v="6"/>
    </i>
    <i>
      <x v="7"/>
    </i>
    <i r="1">
      <x v="13"/>
      <x v="13"/>
      <x v="28"/>
    </i>
    <i t="default">
      <x v="7"/>
    </i>
    <i t="blank">
      <x v="7"/>
    </i>
    <i t="grand">
      <x/>
    </i>
  </rowItems>
  <colFields count="1">
    <field x="-2"/>
  </colFields>
  <colItems count="5">
    <i>
      <x/>
    </i>
    <i i="1">
      <x v="1"/>
    </i>
    <i i="2">
      <x v="2"/>
    </i>
    <i i="3">
      <x v="3"/>
    </i>
    <i i="4">
      <x v="4"/>
    </i>
  </colItems>
  <dataFields count="5">
    <dataField name="0-30" fld="6" baseField="3" baseItem="4" numFmtId="164"/>
    <dataField name="30-60" fld="7" baseField="3" baseItem="4" numFmtId="164"/>
    <dataField name="60-90" fld="8" baseField="3" baseItem="4" numFmtId="164"/>
    <dataField name="&gt;90" fld="9" baseField="3" baseItem="4" numFmtId="164"/>
    <dataField name="Total Due" fld="11" baseField="3" baseItem="3" numFmtId="164"/>
  </dataFields>
  <formats count="24">
    <format dxfId="23">
      <pivotArea dataOnly="0" labelOnly="1" outline="0" fieldPosition="0">
        <references count="1">
          <reference field="4294967294" count="5">
            <x v="0"/>
            <x v="1"/>
            <x v="2"/>
            <x v="3"/>
            <x v="4"/>
          </reference>
        </references>
      </pivotArea>
    </format>
    <format dxfId="22">
      <pivotArea type="all" dataOnly="0" outline="0" fieldPosition="0"/>
    </format>
    <format dxfId="21">
      <pivotArea outline="0" collapsedLevelsAreSubtotals="1" fieldPosition="0"/>
    </format>
    <format dxfId="20">
      <pivotArea dataOnly="0" labelOnly="1" outline="0" fieldPosition="0">
        <references count="1">
          <reference field="2" count="0"/>
        </references>
      </pivotArea>
    </format>
    <format dxfId="19">
      <pivotArea dataOnly="0" labelOnly="1" outline="0" fieldPosition="0">
        <references count="1">
          <reference field="2" count="0" defaultSubtotal="1"/>
        </references>
      </pivotArea>
    </format>
    <format dxfId="18">
      <pivotArea dataOnly="0" labelOnly="1" grandRow="1" outline="0" fieldPosition="0"/>
    </format>
    <format dxfId="17">
      <pivotArea dataOnly="0" labelOnly="1" fieldPosition="0">
        <references count="2">
          <reference field="0" count="0"/>
          <reference field="2" count="1" selected="0">
            <x v="0"/>
          </reference>
        </references>
      </pivotArea>
    </format>
    <format dxfId="16">
      <pivotArea dataOnly="0" labelOnly="1" outline="0" fieldPosition="0">
        <references count="3">
          <reference field="0" count="1" selected="0">
            <x v="0"/>
          </reference>
          <reference field="2" count="1" selected="0">
            <x v="0"/>
          </reference>
          <reference field="3" count="1">
            <x v="0"/>
          </reference>
        </references>
      </pivotArea>
    </format>
    <format dxfId="15">
      <pivotArea dataOnly="0" labelOnly="1" outline="0" fieldPosition="0">
        <references count="3">
          <reference field="0" count="1" selected="0">
            <x v="3"/>
          </reference>
          <reference field="2" count="1" selected="0">
            <x v="0"/>
          </reference>
          <reference field="3" count="1">
            <x v="3"/>
          </reference>
        </references>
      </pivotArea>
    </format>
    <format dxfId="14">
      <pivotArea dataOnly="0" labelOnly="1" outline="0" fieldPosition="0">
        <references count="3">
          <reference field="0" count="1" selected="0">
            <x v="5"/>
          </reference>
          <reference field="2" count="1" selected="0">
            <x v="0"/>
          </reference>
          <reference field="3" count="1">
            <x v="5"/>
          </reference>
        </references>
      </pivotArea>
    </format>
    <format dxfId="13">
      <pivotArea dataOnly="0" labelOnly="1" outline="0" fieldPosition="0">
        <references count="3">
          <reference field="0" count="1" selected="0">
            <x v="8"/>
          </reference>
          <reference field="2" count="1" selected="0">
            <x v="0"/>
          </reference>
          <reference field="3" count="1">
            <x v="8"/>
          </reference>
        </references>
      </pivotArea>
    </format>
    <format dxfId="12">
      <pivotArea dataOnly="0" labelOnly="1" outline="0" fieldPosition="0">
        <references count="3">
          <reference field="0" count="1" selected="0">
            <x v="11"/>
          </reference>
          <reference field="2" count="1" selected="0">
            <x v="0"/>
          </reference>
          <reference field="3" count="1">
            <x v="11"/>
          </reference>
        </references>
      </pivotArea>
    </format>
    <format dxfId="11">
      <pivotArea dataOnly="0" labelOnly="1" outline="0" fieldPosition="0">
        <references count="3">
          <reference field="0" count="1" selected="0">
            <x v="14"/>
          </reference>
          <reference field="2" count="1" selected="0">
            <x v="0"/>
          </reference>
          <reference field="3" count="1">
            <x v="14"/>
          </reference>
        </references>
      </pivotArea>
    </format>
    <format dxfId="10">
      <pivotArea dataOnly="0" labelOnly="1" outline="0" fieldPosition="0">
        <references count="3">
          <reference field="0" count="1" selected="0">
            <x v="1"/>
          </reference>
          <reference field="2" count="1" selected="0">
            <x v="1"/>
          </reference>
          <reference field="3" count="1">
            <x v="1"/>
          </reference>
        </references>
      </pivotArea>
    </format>
    <format dxfId="9">
      <pivotArea dataOnly="0" labelOnly="1" outline="0" fieldPosition="0">
        <references count="3">
          <reference field="0" count="1" selected="0">
            <x v="4"/>
          </reference>
          <reference field="2" count="1" selected="0">
            <x v="1"/>
          </reference>
          <reference field="3" count="1">
            <x v="4"/>
          </reference>
        </references>
      </pivotArea>
    </format>
    <format dxfId="8">
      <pivotArea dataOnly="0" labelOnly="1" outline="0" fieldPosition="0">
        <references count="3">
          <reference field="0" count="1" selected="0">
            <x v="7"/>
          </reference>
          <reference field="2" count="1" selected="0">
            <x v="1"/>
          </reference>
          <reference field="3" count="1">
            <x v="7"/>
          </reference>
        </references>
      </pivotArea>
    </format>
    <format dxfId="7">
      <pivotArea dataOnly="0" labelOnly="1" outline="0" fieldPosition="0">
        <references count="3">
          <reference field="0" count="1" selected="0">
            <x v="9"/>
          </reference>
          <reference field="2" count="1" selected="0">
            <x v="1"/>
          </reference>
          <reference field="3" count="1">
            <x v="9"/>
          </reference>
        </references>
      </pivotArea>
    </format>
    <format dxfId="6">
      <pivotArea dataOnly="0" labelOnly="1" outline="0" fieldPosition="0">
        <references count="3">
          <reference field="0" count="1" selected="0">
            <x v="13"/>
          </reference>
          <reference field="2" count="1" selected="0">
            <x v="1"/>
          </reference>
          <reference field="3" count="1">
            <x v="13"/>
          </reference>
        </references>
      </pivotArea>
    </format>
    <format dxfId="5">
      <pivotArea dataOnly="0" labelOnly="1" outline="0" fieldPosition="0">
        <references count="3">
          <reference field="0" count="1" selected="0">
            <x v="2"/>
          </reference>
          <reference field="2" count="1" selected="0">
            <x v="2"/>
          </reference>
          <reference field="3" count="1">
            <x v="2"/>
          </reference>
        </references>
      </pivotArea>
    </format>
    <format dxfId="4">
      <pivotArea dataOnly="0" labelOnly="1" outline="0" fieldPosition="0">
        <references count="3">
          <reference field="0" count="1" selected="0">
            <x v="6"/>
          </reference>
          <reference field="2" count="1" selected="0">
            <x v="2"/>
          </reference>
          <reference field="3" count="1">
            <x v="6"/>
          </reference>
        </references>
      </pivotArea>
    </format>
    <format dxfId="3">
      <pivotArea dataOnly="0" labelOnly="1" outline="0" fieldPosition="0">
        <references count="3">
          <reference field="0" count="1" selected="0">
            <x v="10"/>
          </reference>
          <reference field="2" count="1" selected="0">
            <x v="2"/>
          </reference>
          <reference field="3" count="1">
            <x v="10"/>
          </reference>
        </references>
      </pivotArea>
    </format>
    <format dxfId="2">
      <pivotArea dataOnly="0" labelOnly="1" outline="0" fieldPosition="0">
        <references count="3">
          <reference field="0" count="1" selected="0">
            <x v="12"/>
          </reference>
          <reference field="2" count="1" selected="0">
            <x v="2"/>
          </reference>
          <reference field="3" count="1">
            <x v="12"/>
          </reference>
        </references>
      </pivotArea>
    </format>
    <format dxfId="1">
      <pivotArea dataOnly="0" labelOnly="1" outline="0" fieldPosition="0">
        <references count="1">
          <reference field="4294967294" count="5">
            <x v="0"/>
            <x v="1"/>
            <x v="2"/>
            <x v="3"/>
            <x v="4"/>
          </reference>
        </references>
      </pivotArea>
    </format>
    <format dxfId="0">
      <pivotArea dataOnly="0" labelOnly="1" outline="0" fieldPosition="0">
        <references count="1">
          <reference field="4294967294" count="4">
            <x v="0"/>
            <x v="1"/>
            <x v="2"/>
            <x v="3"/>
          </reference>
        </references>
      </pivotArea>
    </format>
  </formats>
  <pivotTableStyleInfo name="Forecast aging report PivotTable" showRowHeaders="1" showColHeaders="1" showRowStripes="0" showColStripes="0" showLastColumn="1"/>
  <filters count="1">
    <filter fld="1" type="dateBetween" evalOrder="-1" id="15" name="Date">
      <autoFilter ref="A1">
        <filterColumn colId="0">
          <customFilters and="1">
            <customFilter operator="greaterThanOrEqual" val="40544"/>
            <customFilter operator="lessThanOrEqual" val="41274"/>
          </customFilters>
        </filterColumn>
      </autoFilter>
      <extLst>
        <ext xmlns:x15="http://schemas.microsoft.com/office/spreadsheetml/2010/11/main" uri="{0605FD5F-26C8-4aeb-8148-2DB25E43C511}">
          <x15:pivotFilter useWholeDay="1"/>
        </ext>
      </extLst>
    </filter>
  </filters>
  <extLst>
    <ext xmlns:x14="http://schemas.microsoft.com/office/spreadsheetml/2009/9/main" uri="{962EF5D1-5CA2-4c93-8EF4-DBF5C05439D2}">
      <x14:pivotTableDefinition xmlns:xm="http://schemas.microsoft.com/office/excel/2006/main" altText="Forcecast Report" altTextSummary="List of invoices and details such as due date, days outstanding, and grand total by customer." hideValuesRow="1"/>
    </ext>
  </extLst>
</pivotTableDefinition>
</file>

<file path=xl/slicerCaches/slicerCache1.xml><?xml version="1.0" encoding="utf-8"?>
<slicerCacheDefinition xmlns="http://schemas.microsoft.com/office/spreadsheetml/2009/9/main" xmlns:mc="http://schemas.openxmlformats.org/markup-compatibility/2006" xmlns:x="http://schemas.openxmlformats.org/spreadsheetml/2006/main" mc:Ignorable="x" name="Slicer_Customer1" sourceName="Customer">
  <pivotTables>
    <pivotTable tabId="3" name="ptReport"/>
  </pivotTables>
  <data>
    <tabular pivotCacheId="3">
      <items count="8">
        <i x="0" s="1"/>
        <i x="1" s="1"/>
        <i x="2" s="1"/>
        <i x="3" s="1"/>
        <i x="4" s="1"/>
        <i x="5" s="1"/>
        <i x="6" s="1"/>
        <i x="7" s="1"/>
      </items>
    </tabular>
  </data>
</slicerCacheDefinition>
</file>

<file path=xl/slicerCaches/slicerCache2.xml><?xml version="1.0" encoding="utf-8"?>
<slicerCacheDefinition xmlns="http://schemas.microsoft.com/office/spreadsheetml/2009/9/main" xmlns:mc="http://schemas.openxmlformats.org/markup-compatibility/2006" xmlns:x="http://schemas.openxmlformats.org/spreadsheetml/2006/main" mc:Ignorable="x" name="Slicer_Customer" sourceName="Customer">
  <extLst>
    <x:ext xmlns:x15="http://schemas.microsoft.com/office/spreadsheetml/2010/11/main" uri="{2F2917AC-EB37-4324-AD4E-5DD8C200BD13}">
      <x15:tableSlicerCache tableId="1" column="6" crossFilter="none"/>
    </x:ext>
  </extLst>
</slicerCacheDefinition>
</file>

<file path=xl/slicers/slicer1.xml><?xml version="1.0" encoding="utf-8"?>
<slicers xmlns="http://schemas.microsoft.com/office/spreadsheetml/2009/9/main" xmlns:mc="http://schemas.openxmlformats.org/markup-compatibility/2006" xmlns:x="http://schemas.openxmlformats.org/spreadsheetml/2006/main" mc:Ignorable="x">
  <slicer name="Customer" cache="Slicer_Customer" caption="Customer" columnCount="4" rowHeight="241300"/>
</slicers>
</file>

<file path=xl/slicers/slicer2.xml><?xml version="1.0" encoding="utf-8"?>
<slicers xmlns="http://schemas.microsoft.com/office/spreadsheetml/2009/9/main" xmlns:mc="http://schemas.openxmlformats.org/markup-compatibility/2006" xmlns:x="http://schemas.openxmlformats.org/spreadsheetml/2006/main" mc:Ignorable="x">
  <slicer name="Customer 1" cache="Slicer_Customer1" caption="Customer" columnCount="4" rowHeight="241300"/>
</slicers>
</file>

<file path=xl/tables/table1.xml><?xml version="1.0" encoding="utf-8"?>
<table xmlns="http://schemas.openxmlformats.org/spreadsheetml/2006/main" id="1" name="tblData" displayName="tblData" ref="B10:L26" totalsRowCount="1" headerRowDxfId="47" dataDxfId="46">
  <autoFilter ref="B10:L25"/>
  <tableColumns count="11">
    <tableColumn id="1" name="Number" totalsRowFunction="custom" dataDxfId="45" totalsRowDxfId="44">
      <totalsRowFormula>"Total Invoices: "&amp;SUBTOTAL(3,tblData[Number])</totalsRowFormula>
    </tableColumn>
    <tableColumn id="2" name="Date" dataDxfId="43" totalsRowDxfId="42"/>
    <tableColumn id="6" name="Customer" dataDxfId="41" totalsRowDxfId="40"/>
    <tableColumn id="3" name="Description" dataDxfId="39" totalsRowDxfId="38"/>
    <tableColumn id="4" name="Amount" totalsRowFunction="sum" dataDxfId="37" totalsRowDxfId="36"/>
    <tableColumn id="5" name="Days Outstanding" dataDxfId="35" totalsRowDxfId="34">
      <calculatedColumnFormula>IF(tblData[[#This Row],[Date]]&lt;1, "",IF(tblData[[#This Row],[Date]]&gt;TODAY(),0,(tblData[[#This Row],[Date]]-TODAY())*-1))</calculatedColumnFormula>
    </tableColumn>
    <tableColumn id="7" name="0-30 Days" totalsRowFunction="sum" dataDxfId="33" totalsRowDxfId="32">
      <calculatedColumnFormula>IF(tblData[[#This Row],[Date]]&lt;TODAY(),IF(tblData[[#This Row],[Days Outstanding]]&lt;=30,tblData[[#This Row],[Amount]],0),)</calculatedColumnFormula>
    </tableColumn>
    <tableColumn id="8" name="30-60 Days" totalsRowFunction="sum" dataDxfId="31" totalsRowDxfId="30">
      <calculatedColumnFormula>IF(tblData[[#This Row],[Date]]&gt;TODAY(),0,IF(AND(tblData[[#This Row],[Days Outstanding]]&lt;=60,tblData[[#This Row],[Days Outstanding]]&gt;30),tblData[[#This Row],[Amount]],0))</calculatedColumnFormula>
    </tableColumn>
    <tableColumn id="9" name="60-90 Days" totalsRowFunction="sum" dataDxfId="29" totalsRowDxfId="28">
      <calculatedColumnFormula>IF(tblData[[#This Row],[Date]]&gt;TODAY(),0,IF(AND(tblData[[#This Row],[Days Outstanding]]&lt;=90,tblData[[#This Row],[Days Outstanding]]&gt;60),tblData[[#This Row],[Amount]],0))</calculatedColumnFormula>
    </tableColumn>
    <tableColumn id="10" name="&gt;90 Days" totalsRowFunction="sum" dataDxfId="27" totalsRowDxfId="26">
      <calculatedColumnFormula>IF(tblData[[#This Row],[Date]]&gt;TODAY(),0,IF(tblData[[#This Row],[Days Outstanding]]&gt;=90,tblData[[#This Row],[Amount]],0))</calculatedColumnFormula>
    </tableColumn>
    <tableColumn id="11" name="Trend" dataDxfId="25" totalsRowDxfId="24"/>
  </tableColumns>
  <tableStyleInfo name="Forecast aging report table" showFirstColumn="0" showLastColumn="0" showRowStripes="1" showColumnStripes="0"/>
  <extLst>
    <ext xmlns:x14="http://schemas.microsoft.com/office/spreadsheetml/2009/9/main" uri="{504A1905-F514-4f6f-8877-14C23A59335A}">
      <x14:table altText="Invoice data" altTextSummary="List of invoice details such as Number, Date, Customer, Description, Amount, calculated details for days outstanding details, and a Trend sparkline. "/>
    </ext>
  </extLst>
</table>
</file>

<file path=xl/theme/theme1.xml><?xml version="1.0" encoding="utf-8"?>
<a:theme xmlns:a="http://schemas.openxmlformats.org/drawingml/2006/main" name="Office Theme">
  <a:themeElements>
    <a:clrScheme name="Forecast aging report">
      <a:dk1>
        <a:srgbClr val="000000"/>
      </a:dk1>
      <a:lt1>
        <a:srgbClr val="FFFFFF"/>
      </a:lt1>
      <a:dk2>
        <a:srgbClr val="381D18"/>
      </a:dk2>
      <a:lt2>
        <a:srgbClr val="EEEFEA"/>
      </a:lt2>
      <a:accent1>
        <a:srgbClr val="447389"/>
      </a:accent1>
      <a:accent2>
        <a:srgbClr val="E9A552"/>
      </a:accent2>
      <a:accent3>
        <a:srgbClr val="61A88F"/>
      </a:accent3>
      <a:accent4>
        <a:srgbClr val="E9C36D"/>
      </a:accent4>
      <a:accent5>
        <a:srgbClr val="E07560"/>
      </a:accent5>
      <a:accent6>
        <a:srgbClr val="9079A2"/>
      </a:accent6>
      <a:hlink>
        <a:srgbClr val="61A88F"/>
      </a:hlink>
      <a:folHlink>
        <a:srgbClr val="9079A2"/>
      </a:folHlink>
    </a:clrScheme>
    <a:fontScheme name="Forecast aging report">
      <a:majorFont>
        <a:latin typeface="Cambria"/>
        <a:ea typeface=""/>
        <a:cs typeface=""/>
      </a:majorFont>
      <a:minorFont>
        <a:latin typeface="Calibri"/>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ysClr val="window" lastClr="FFFFFF"/>
        </a:solidFill>
        <a:ln w="19050">
          <a:solidFill>
            <a:schemeClr val="accent1"/>
          </a:solidFill>
        </a:ln>
      </a:spPr>
      <a:bodyPr vertOverflow="clip" horzOverflow="clip" rtlCol="0" anchor="ctr"/>
      <a:lstStyle>
        <a:defPPr algn="l">
          <a:defRPr sz="1200">
            <a:solidFill>
              <a:schemeClr val="accent2"/>
            </a:solidFill>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timelineCaches/timelineCache1.xml><?xml version="1.0" encoding="utf-8"?>
<timelineCacheDefinition xmlns="http://schemas.microsoft.com/office/spreadsheetml/2010/11/main" xmlns:x15="http://schemas.microsoft.com/office/spreadsheetml/2010/11/main" name="NativeTimeline_Date" sourceName="Date">
  <pivotTables>
    <pivotTable tabId="3" name="ptReport"/>
  </pivotTables>
  <state minimalRefreshVersion="6" lastRefreshVersion="6" pivotCacheId="3" filterType="dateBetween">
    <selection startDate="2011-01-01T00:00:00" endDate="2012-12-31T00:00:00"/>
    <bounds startDate="2012-01-01T00:00:00" endDate="2013-01-01T00:00:00"/>
  </state>
</timelineCacheDefinition>
</file>

<file path=xl/timelines/timeline1.xml><?xml version="1.0" encoding="utf-8"?>
<timelines xmlns="http://schemas.microsoft.com/office/spreadsheetml/2010/11/main" xmlns:mc="http://schemas.openxmlformats.org/markup-compatibility/2006" xmlns:x="http://schemas.openxmlformats.org/spreadsheetml/2006/main" mc:Ignorable="x">
  <timeline name="Due Date" cache="NativeTimeline_Date" caption="Due Date" level="0" selectionLevel="0" scrollPosition="2012-01-01T00:00:00"/>
</timelines>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microsoft.com/office/2007/relationships/slicer" Target="../slicers/slicer1.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pivotTable" Target="../pivotTables/pivotTable1.xml"/><Relationship Id="rId5" Type="http://schemas.microsoft.com/office/2011/relationships/timeline" Target="../timelines/timeline1.xml"/><Relationship Id="rId4" Type="http://schemas.microsoft.com/office/2007/relationships/slicer" Target="../slicers/slicer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pageSetUpPr autoPageBreaks="0" fitToPage="1"/>
  </sheetPr>
  <dimension ref="B1:L26"/>
  <sheetViews>
    <sheetView showGridLines="0" tabSelected="1" workbookViewId="0"/>
  </sheetViews>
  <sheetFormatPr defaultRowHeight="18" customHeight="1" x14ac:dyDescent="0.25"/>
  <cols>
    <col min="1" max="1" width="1.7109375" style="3" customWidth="1"/>
    <col min="2" max="2" width="11.85546875" style="3" customWidth="1"/>
    <col min="3" max="3" width="15.140625" style="3" customWidth="1"/>
    <col min="4" max="4" width="23.85546875" style="3" customWidth="1"/>
    <col min="5" max="5" width="26" style="3" customWidth="1"/>
    <col min="6" max="6" width="15.85546875" style="3" customWidth="1"/>
    <col min="7" max="7" width="18.85546875" style="3" customWidth="1"/>
    <col min="8" max="8" width="11.5703125" style="3" customWidth="1"/>
    <col min="9" max="10" width="12.5703125" style="3" customWidth="1"/>
    <col min="11" max="11" width="10.85546875" style="3" customWidth="1"/>
    <col min="12" max="12" width="16.140625" style="3" customWidth="1"/>
    <col min="13" max="13" width="9.7109375" style="3" customWidth="1"/>
    <col min="14" max="14" width="9.42578125" style="3" customWidth="1"/>
    <col min="15" max="16384" width="9.140625" style="3"/>
  </cols>
  <sheetData>
    <row r="1" spans="2:12" customFormat="1" ht="15" x14ac:dyDescent="0.25"/>
    <row r="2" spans="2:12" customFormat="1" ht="45" x14ac:dyDescent="0.25">
      <c r="B2" s="1" t="s">
        <v>41</v>
      </c>
    </row>
    <row r="3" spans="2:12" customFormat="1" ht="15" x14ac:dyDescent="0.25"/>
    <row r="4" spans="2:12" customFormat="1" ht="15" x14ac:dyDescent="0.25"/>
    <row r="5" spans="2:12" customFormat="1" ht="15" x14ac:dyDescent="0.25"/>
    <row r="6" spans="2:12" customFormat="1" ht="15" x14ac:dyDescent="0.25"/>
    <row r="7" spans="2:12" customFormat="1" ht="15" x14ac:dyDescent="0.25"/>
    <row r="8" spans="2:12" customFormat="1" ht="15" x14ac:dyDescent="0.25"/>
    <row r="9" spans="2:12" customFormat="1" ht="15" x14ac:dyDescent="0.25"/>
    <row r="10" spans="2:12" customFormat="1" ht="24" customHeight="1" x14ac:dyDescent="0.25">
      <c r="B10" s="2" t="s">
        <v>0</v>
      </c>
      <c r="C10" s="2" t="s">
        <v>3</v>
      </c>
      <c r="D10" s="2" t="s">
        <v>10</v>
      </c>
      <c r="E10" s="2" t="s">
        <v>1</v>
      </c>
      <c r="F10" s="2" t="s">
        <v>2</v>
      </c>
      <c r="G10" s="2" t="s">
        <v>9</v>
      </c>
      <c r="H10" s="2" t="s">
        <v>14</v>
      </c>
      <c r="I10" s="2" t="s">
        <v>15</v>
      </c>
      <c r="J10" s="2" t="s">
        <v>16</v>
      </c>
      <c r="K10" s="2" t="s">
        <v>17</v>
      </c>
      <c r="L10" s="3" t="s">
        <v>40</v>
      </c>
    </row>
    <row r="11" spans="2:12" ht="18" customHeight="1" x14ac:dyDescent="0.25">
      <c r="B11" s="4">
        <v>1001</v>
      </c>
      <c r="C11" s="5">
        <f ca="1">TODAY()-31</f>
        <v>41907</v>
      </c>
      <c r="D11" s="5" t="s">
        <v>11</v>
      </c>
      <c r="E11" s="4" t="s">
        <v>4</v>
      </c>
      <c r="F11" s="19">
        <v>1916.18</v>
      </c>
      <c r="G11" s="20">
        <f ca="1">IF(tblData[[#This Row],[Date]]&lt;1, "",IF(tblData[[#This Row],[Date]]&gt;TODAY(),0,(tblData[[#This Row],[Date]]-TODAY())*-1))</f>
        <v>31</v>
      </c>
      <c r="H11" s="19">
        <f ca="1">IF(tblData[[#This Row],[Date]]&lt;TODAY(),IF(tblData[[#This Row],[Days Outstanding]]&lt;=30,tblData[[#This Row],[Amount]],0),)</f>
        <v>0</v>
      </c>
      <c r="I11" s="19">
        <f ca="1">IF(tblData[[#This Row],[Date]]&gt;TODAY(),0,IF(AND(tblData[[#This Row],[Days Outstanding]]&lt;=60,tblData[[#This Row],[Days Outstanding]]&gt;30),tblData[[#This Row],[Amount]],0))</f>
        <v>1916.18</v>
      </c>
      <c r="J11" s="19">
        <f ca="1">IF(tblData[[#This Row],[Date]]&gt;TODAY(),0,IF(AND(tblData[[#This Row],[Days Outstanding]]&lt;=90,tblData[[#This Row],[Days Outstanding]]&gt;60),tblData[[#This Row],[Amount]],0))</f>
        <v>0</v>
      </c>
      <c r="K11" s="19">
        <f ca="1">IF(tblData[[#This Row],[Date]]&gt;TODAY(),0,IF(tblData[[#This Row],[Days Outstanding]]&gt;=90,tblData[[#This Row],[Amount]],0))</f>
        <v>0</v>
      </c>
      <c r="L11" s="17"/>
    </row>
    <row r="12" spans="2:12" ht="18" customHeight="1" x14ac:dyDescent="0.25">
      <c r="B12" s="4">
        <v>1002</v>
      </c>
      <c r="C12" s="16">
        <f ca="1">TODAY()-95</f>
        <v>41843</v>
      </c>
      <c r="D12" s="5" t="s">
        <v>12</v>
      </c>
      <c r="E12" s="4" t="s">
        <v>5</v>
      </c>
      <c r="F12" s="19">
        <v>1150.49</v>
      </c>
      <c r="G12" s="20">
        <f ca="1">IF(tblData[[#This Row],[Date]]&lt;1, "",IF(tblData[[#This Row],[Date]]&gt;TODAY(),0,(tblData[[#This Row],[Date]]-TODAY())*-1))</f>
        <v>95</v>
      </c>
      <c r="H12" s="19">
        <f ca="1">IF(tblData[[#This Row],[Date]]&lt;TODAY(),IF(tblData[[#This Row],[Days Outstanding]]&lt;=30,tblData[[#This Row],[Amount]],0),)</f>
        <v>0</v>
      </c>
      <c r="I12" s="19">
        <f ca="1">IF(tblData[[#This Row],[Date]]&gt;TODAY(),0,IF(AND(tblData[[#This Row],[Days Outstanding]]&lt;=60,tblData[[#This Row],[Days Outstanding]]&gt;30),tblData[[#This Row],[Amount]],0))</f>
        <v>0</v>
      </c>
      <c r="J12" s="19">
        <f ca="1">IF(tblData[[#This Row],[Date]]&gt;TODAY(),0,IF(AND(tblData[[#This Row],[Days Outstanding]]&lt;=90,tblData[[#This Row],[Days Outstanding]]&gt;60),tblData[[#This Row],[Amount]],0))</f>
        <v>0</v>
      </c>
      <c r="K12" s="19">
        <f ca="1">IF(tblData[[#This Row],[Date]]&gt;TODAY(),0,IF(tblData[[#This Row],[Days Outstanding]]&gt;=90,tblData[[#This Row],[Amount]],0))</f>
        <v>1150.49</v>
      </c>
      <c r="L12" s="17"/>
    </row>
    <row r="13" spans="2:12" ht="18" customHeight="1" x14ac:dyDescent="0.25">
      <c r="B13" s="4">
        <v>1003</v>
      </c>
      <c r="C13" s="16">
        <f ca="1">TODAY()-6</f>
        <v>41932</v>
      </c>
      <c r="D13" s="5" t="s">
        <v>13</v>
      </c>
      <c r="E13" s="4" t="s">
        <v>6</v>
      </c>
      <c r="F13" s="19">
        <v>827.63</v>
      </c>
      <c r="G13" s="20">
        <f ca="1">IF(tblData[[#This Row],[Date]]&lt;1, "",IF(tblData[[#This Row],[Date]]&gt;TODAY(),0,(tblData[[#This Row],[Date]]-TODAY())*-1))</f>
        <v>6</v>
      </c>
      <c r="H13" s="19">
        <f ca="1">IF(tblData[[#This Row],[Date]]&lt;TODAY(),IF(tblData[[#This Row],[Days Outstanding]]&lt;=30,tblData[[#This Row],[Amount]],0),)</f>
        <v>827.63</v>
      </c>
      <c r="I13" s="19">
        <f ca="1">IF(tblData[[#This Row],[Date]]&gt;TODAY(),0,IF(AND(tblData[[#This Row],[Days Outstanding]]&lt;=60,tblData[[#This Row],[Days Outstanding]]&gt;30),tblData[[#This Row],[Amount]],0))</f>
        <v>0</v>
      </c>
      <c r="J13" s="19">
        <f ca="1">IF(tblData[[#This Row],[Date]]&gt;TODAY(),0,IF(AND(tblData[[#This Row],[Days Outstanding]]&lt;=90,tblData[[#This Row],[Days Outstanding]]&gt;60),tblData[[#This Row],[Amount]],0))</f>
        <v>0</v>
      </c>
      <c r="K13" s="19">
        <f ca="1">IF(tblData[[#This Row],[Date]]&gt;TODAY(),0,IF(tblData[[#This Row],[Days Outstanding]]&gt;=90,tblData[[#This Row],[Amount]],0))</f>
        <v>0</v>
      </c>
      <c r="L13" s="17"/>
    </row>
    <row r="14" spans="2:12" ht="18" customHeight="1" x14ac:dyDescent="0.25">
      <c r="B14" s="4">
        <v>1010</v>
      </c>
      <c r="C14" s="16">
        <f ca="1">TODAY()-50</f>
        <v>41888</v>
      </c>
      <c r="D14" s="5" t="s">
        <v>11</v>
      </c>
      <c r="E14" s="4" t="s">
        <v>7</v>
      </c>
      <c r="F14" s="19">
        <v>529.17999999999995</v>
      </c>
      <c r="G14" s="20">
        <f ca="1">IF(tblData[[#This Row],[Date]]&lt;1, "",IF(tblData[[#This Row],[Date]]&gt;TODAY(),0,(tblData[[#This Row],[Date]]-TODAY())*-1))</f>
        <v>50</v>
      </c>
      <c r="H14" s="19">
        <f ca="1">IF(tblData[[#This Row],[Date]]&lt;TODAY(),IF(tblData[[#This Row],[Days Outstanding]]&lt;=30,tblData[[#This Row],[Amount]],0),)</f>
        <v>0</v>
      </c>
      <c r="I14" s="19">
        <f ca="1">IF(tblData[[#This Row],[Date]]&gt;TODAY(),0,IF(AND(tblData[[#This Row],[Days Outstanding]]&lt;=60,tblData[[#This Row],[Days Outstanding]]&gt;30),tblData[[#This Row],[Amount]],0))</f>
        <v>529.17999999999995</v>
      </c>
      <c r="J14" s="19">
        <f ca="1">IF(tblData[[#This Row],[Date]]&gt;TODAY(),0,IF(AND(tblData[[#This Row],[Days Outstanding]]&lt;=90,tblData[[#This Row],[Days Outstanding]]&gt;60),tblData[[#This Row],[Amount]],0))</f>
        <v>0</v>
      </c>
      <c r="K14" s="19">
        <f ca="1">IF(tblData[[#This Row],[Date]]&gt;TODAY(),0,IF(tblData[[#This Row],[Days Outstanding]]&gt;=90,tblData[[#This Row],[Amount]],0))</f>
        <v>0</v>
      </c>
      <c r="L14" s="17"/>
    </row>
    <row r="15" spans="2:12" ht="18" customHeight="1" x14ac:dyDescent="0.25">
      <c r="B15" s="4">
        <v>1011</v>
      </c>
      <c r="C15" s="16">
        <f ca="1">TODAY()-62</f>
        <v>41876</v>
      </c>
      <c r="D15" s="5" t="s">
        <v>12</v>
      </c>
      <c r="E15" s="4" t="s">
        <v>18</v>
      </c>
      <c r="F15" s="19">
        <v>1348.38</v>
      </c>
      <c r="G15" s="20">
        <f ca="1">IF(tblData[[#This Row],[Date]]&lt;1, "",IF(tblData[[#This Row],[Date]]&gt;TODAY(),0,(tblData[[#This Row],[Date]]-TODAY())*-1))</f>
        <v>62</v>
      </c>
      <c r="H15" s="19">
        <f ca="1">IF(tblData[[#This Row],[Date]]&lt;TODAY(),IF(tblData[[#This Row],[Days Outstanding]]&lt;=30,tblData[[#This Row],[Amount]],0),)</f>
        <v>0</v>
      </c>
      <c r="I15" s="19">
        <f ca="1">IF(tblData[[#This Row],[Date]]&gt;TODAY(),0,IF(AND(tblData[[#This Row],[Days Outstanding]]&lt;=60,tblData[[#This Row],[Days Outstanding]]&gt;30),tblData[[#This Row],[Amount]],0))</f>
        <v>0</v>
      </c>
      <c r="J15" s="19">
        <f ca="1">IF(tblData[[#This Row],[Date]]&gt;TODAY(),0,IF(AND(tblData[[#This Row],[Days Outstanding]]&lt;=90,tblData[[#This Row],[Days Outstanding]]&gt;60),tblData[[#This Row],[Amount]],0))</f>
        <v>1348.38</v>
      </c>
      <c r="K15" s="19">
        <f ca="1">IF(tblData[[#This Row],[Date]]&gt;TODAY(),0,IF(tblData[[#This Row],[Days Outstanding]]&gt;=90,tblData[[#This Row],[Amount]],0))</f>
        <v>0</v>
      </c>
      <c r="L15" s="17"/>
    </row>
    <row r="16" spans="2:12" ht="18" customHeight="1" x14ac:dyDescent="0.25">
      <c r="B16" s="4">
        <v>1012</v>
      </c>
      <c r="C16" s="16">
        <f ca="1">TODAY()-84</f>
        <v>41854</v>
      </c>
      <c r="D16" s="16" t="s">
        <v>43</v>
      </c>
      <c r="E16" s="4" t="s">
        <v>27</v>
      </c>
      <c r="F16" s="19">
        <v>1163.4100000000001</v>
      </c>
      <c r="G16" s="20">
        <f ca="1">IF(tblData[[#This Row],[Date]]&lt;1, "",IF(tblData[[#This Row],[Date]]&gt;TODAY(),0,(tblData[[#This Row],[Date]]-TODAY())*-1))</f>
        <v>84</v>
      </c>
      <c r="H16" s="19">
        <f ca="1">IF(tblData[[#This Row],[Date]]&lt;TODAY(),IF(tblData[[#This Row],[Days Outstanding]]&lt;=30,tblData[[#This Row],[Amount]],0),)</f>
        <v>0</v>
      </c>
      <c r="I16" s="19">
        <f ca="1">IF(tblData[[#This Row],[Date]]&gt;TODAY(),0,IF(AND(tblData[[#This Row],[Days Outstanding]]&lt;=60,tblData[[#This Row],[Days Outstanding]]&gt;30),tblData[[#This Row],[Amount]],0))</f>
        <v>0</v>
      </c>
      <c r="J16" s="19">
        <f ca="1">IF(tblData[[#This Row],[Date]]&gt;TODAY(),0,IF(AND(tblData[[#This Row],[Days Outstanding]]&lt;=90,tblData[[#This Row],[Days Outstanding]]&gt;60),tblData[[#This Row],[Amount]],0))</f>
        <v>1163.4100000000001</v>
      </c>
      <c r="K16" s="19">
        <f ca="1">IF(tblData[[#This Row],[Date]]&gt;TODAY(),0,IF(tblData[[#This Row],[Days Outstanding]]&gt;=90,tblData[[#This Row],[Amount]],0))</f>
        <v>0</v>
      </c>
      <c r="L16" s="17"/>
    </row>
    <row r="17" spans="2:12" ht="18" customHeight="1" x14ac:dyDescent="0.25">
      <c r="B17" s="4">
        <v>1013</v>
      </c>
      <c r="C17" s="16">
        <f ca="1">TODAY()-89</f>
        <v>41849</v>
      </c>
      <c r="D17" s="5" t="s">
        <v>13</v>
      </c>
      <c r="E17" s="4" t="s">
        <v>28</v>
      </c>
      <c r="F17" s="19">
        <v>1630.23</v>
      </c>
      <c r="G17" s="20">
        <f ca="1">IF(tblData[[#This Row],[Date]]&lt;1, "",IF(tblData[[#This Row],[Date]]&gt;TODAY(),0,(tblData[[#This Row],[Date]]-TODAY())*-1))</f>
        <v>89</v>
      </c>
      <c r="H17" s="19">
        <f ca="1">IF(tblData[[#This Row],[Date]]&lt;TODAY(),IF(tblData[[#This Row],[Days Outstanding]]&lt;=30,tblData[[#This Row],[Amount]],0),)</f>
        <v>0</v>
      </c>
      <c r="I17" s="19">
        <f ca="1">IF(tblData[[#This Row],[Date]]&gt;TODAY(),0,IF(AND(tblData[[#This Row],[Days Outstanding]]&lt;=60,tblData[[#This Row],[Days Outstanding]]&gt;30),tblData[[#This Row],[Amount]],0))</f>
        <v>0</v>
      </c>
      <c r="J17" s="19">
        <f ca="1">IF(tblData[[#This Row],[Date]]&gt;TODAY(),0,IF(AND(tblData[[#This Row],[Days Outstanding]]&lt;=90,tblData[[#This Row],[Days Outstanding]]&gt;60),tblData[[#This Row],[Amount]],0))</f>
        <v>1630.23</v>
      </c>
      <c r="K17" s="19">
        <f ca="1">IF(tblData[[#This Row],[Date]]&gt;TODAY(),0,IF(tblData[[#This Row],[Days Outstanding]]&gt;=90,tblData[[#This Row],[Amount]],0))</f>
        <v>0</v>
      </c>
      <c r="L17" s="17"/>
    </row>
    <row r="18" spans="2:12" ht="18" customHeight="1" x14ac:dyDescent="0.25">
      <c r="B18" s="4">
        <v>1014</v>
      </c>
      <c r="C18" s="16">
        <f ca="1">TODAY()-3</f>
        <v>41935</v>
      </c>
      <c r="D18" s="16" t="s">
        <v>44</v>
      </c>
      <c r="E18" s="4" t="s">
        <v>29</v>
      </c>
      <c r="F18" s="19">
        <v>231.38</v>
      </c>
      <c r="G18" s="20">
        <f ca="1">IF(tblData[[#This Row],[Date]]&lt;1, "",IF(tblData[[#This Row],[Date]]&gt;TODAY(),0,(tblData[[#This Row],[Date]]-TODAY())*-1))</f>
        <v>3</v>
      </c>
      <c r="H18" s="19">
        <f ca="1">IF(tblData[[#This Row],[Date]]&lt;TODAY(),IF(tblData[[#This Row],[Days Outstanding]]&lt;=30,tblData[[#This Row],[Amount]],0),)</f>
        <v>231.38</v>
      </c>
      <c r="I18" s="19">
        <f ca="1">IF(tblData[[#This Row],[Date]]&gt;TODAY(),0,IF(AND(tblData[[#This Row],[Days Outstanding]]&lt;=60,tblData[[#This Row],[Days Outstanding]]&gt;30),tblData[[#This Row],[Amount]],0))</f>
        <v>0</v>
      </c>
      <c r="J18" s="19">
        <f ca="1">IF(tblData[[#This Row],[Date]]&gt;TODAY(),0,IF(AND(tblData[[#This Row],[Days Outstanding]]&lt;=90,tblData[[#This Row],[Days Outstanding]]&gt;60),tblData[[#This Row],[Amount]],0))</f>
        <v>0</v>
      </c>
      <c r="K18" s="19">
        <f ca="1">IF(tblData[[#This Row],[Date]]&gt;TODAY(),0,IF(tblData[[#This Row],[Days Outstanding]]&gt;=90,tblData[[#This Row],[Amount]],0))</f>
        <v>0</v>
      </c>
      <c r="L18" s="17"/>
    </row>
    <row r="19" spans="2:12" ht="18" customHeight="1" x14ac:dyDescent="0.25">
      <c r="B19" s="4">
        <v>1015</v>
      </c>
      <c r="C19" s="16">
        <f ca="1">TODAY()-40</f>
        <v>41898</v>
      </c>
      <c r="D19" s="5" t="s">
        <v>11</v>
      </c>
      <c r="E19" s="4" t="s">
        <v>30</v>
      </c>
      <c r="F19" s="19">
        <v>233.86</v>
      </c>
      <c r="G19" s="20">
        <f ca="1">IF(tblData[[#This Row],[Date]]&lt;1, "",IF(tblData[[#This Row],[Date]]&gt;TODAY(),0,(tblData[[#This Row],[Date]]-TODAY())*-1))</f>
        <v>40</v>
      </c>
      <c r="H19" s="19">
        <f ca="1">IF(tblData[[#This Row],[Date]]&lt;TODAY(),IF(tblData[[#This Row],[Days Outstanding]]&lt;=30,tblData[[#This Row],[Amount]],0),)</f>
        <v>0</v>
      </c>
      <c r="I19" s="19">
        <f ca="1">IF(tblData[[#This Row],[Date]]&gt;TODAY(),0,IF(AND(tblData[[#This Row],[Days Outstanding]]&lt;=60,tblData[[#This Row],[Days Outstanding]]&gt;30),tblData[[#This Row],[Amount]],0))</f>
        <v>233.86</v>
      </c>
      <c r="J19" s="19">
        <f ca="1">IF(tblData[[#This Row],[Date]]&gt;TODAY(),0,IF(AND(tblData[[#This Row],[Days Outstanding]]&lt;=90,tblData[[#This Row],[Days Outstanding]]&gt;60),tblData[[#This Row],[Amount]],0))</f>
        <v>0</v>
      </c>
      <c r="K19" s="19">
        <f ca="1">IF(tblData[[#This Row],[Date]]&gt;TODAY(),0,IF(tblData[[#This Row],[Days Outstanding]]&gt;=90,tblData[[#This Row],[Amount]],0))</f>
        <v>0</v>
      </c>
      <c r="L19" s="17"/>
    </row>
    <row r="20" spans="2:12" ht="18" customHeight="1" x14ac:dyDescent="0.25">
      <c r="B20" s="4">
        <v>1016</v>
      </c>
      <c r="C20" s="16">
        <f ca="1">TODAY()-52</f>
        <v>41886</v>
      </c>
      <c r="D20" s="16" t="s">
        <v>45</v>
      </c>
      <c r="E20" s="4" t="s">
        <v>31</v>
      </c>
      <c r="F20" s="19">
        <v>1942.03</v>
      </c>
      <c r="G20" s="20">
        <f ca="1">IF(tblData[[#This Row],[Date]]&lt;1, "",IF(tblData[[#This Row],[Date]]&gt;TODAY(),0,(tblData[[#This Row],[Date]]-TODAY())*-1))</f>
        <v>52</v>
      </c>
      <c r="H20" s="19">
        <f ca="1">IF(tblData[[#This Row],[Date]]&lt;TODAY(),IF(tblData[[#This Row],[Days Outstanding]]&lt;=30,tblData[[#This Row],[Amount]],0),)</f>
        <v>0</v>
      </c>
      <c r="I20" s="19">
        <f ca="1">IF(tblData[[#This Row],[Date]]&gt;TODAY(),0,IF(AND(tblData[[#This Row],[Days Outstanding]]&lt;=60,tblData[[#This Row],[Days Outstanding]]&gt;30),tblData[[#This Row],[Amount]],0))</f>
        <v>1942.03</v>
      </c>
      <c r="J20" s="19">
        <f ca="1">IF(tblData[[#This Row],[Date]]&gt;TODAY(),0,IF(AND(tblData[[#This Row],[Days Outstanding]]&lt;=90,tblData[[#This Row],[Days Outstanding]]&gt;60),tblData[[#This Row],[Amount]],0))</f>
        <v>0</v>
      </c>
      <c r="K20" s="19">
        <f ca="1">IF(tblData[[#This Row],[Date]]&gt;TODAY(),0,IF(tblData[[#This Row],[Days Outstanding]]&gt;=90,tblData[[#This Row],[Amount]],0))</f>
        <v>0</v>
      </c>
      <c r="L20" s="17"/>
    </row>
    <row r="21" spans="2:12" ht="18" customHeight="1" x14ac:dyDescent="0.25">
      <c r="B21" s="4">
        <v>1017</v>
      </c>
      <c r="C21" s="16">
        <f ca="1">TODAY()-73</f>
        <v>41865</v>
      </c>
      <c r="D21" s="5" t="s">
        <v>13</v>
      </c>
      <c r="E21" s="4" t="s">
        <v>32</v>
      </c>
      <c r="F21" s="19">
        <v>716.74</v>
      </c>
      <c r="G21" s="20">
        <f ca="1">IF(tblData[[#This Row],[Date]]&lt;1, "",IF(tblData[[#This Row],[Date]]&gt;TODAY(),0,(tblData[[#This Row],[Date]]-TODAY())*-1))</f>
        <v>73</v>
      </c>
      <c r="H21" s="19">
        <f ca="1">IF(tblData[[#This Row],[Date]]&lt;TODAY(),IF(tblData[[#This Row],[Days Outstanding]]&lt;=30,tblData[[#This Row],[Amount]],0),)</f>
        <v>0</v>
      </c>
      <c r="I21" s="19">
        <f ca="1">IF(tblData[[#This Row],[Date]]&gt;TODAY(),0,IF(AND(tblData[[#This Row],[Days Outstanding]]&lt;=60,tblData[[#This Row],[Days Outstanding]]&gt;30),tblData[[#This Row],[Amount]],0))</f>
        <v>0</v>
      </c>
      <c r="J21" s="19">
        <f ca="1">IF(tblData[[#This Row],[Date]]&gt;TODAY(),0,IF(AND(tblData[[#This Row],[Days Outstanding]]&lt;=90,tblData[[#This Row],[Days Outstanding]]&gt;60),tblData[[#This Row],[Amount]],0))</f>
        <v>716.74</v>
      </c>
      <c r="K21" s="19">
        <f ca="1">IF(tblData[[#This Row],[Date]]&gt;TODAY(),0,IF(tblData[[#This Row],[Days Outstanding]]&gt;=90,tblData[[#This Row],[Amount]],0))</f>
        <v>0</v>
      </c>
      <c r="L21" s="17"/>
    </row>
    <row r="22" spans="2:12" ht="18" customHeight="1" x14ac:dyDescent="0.25">
      <c r="B22" s="4">
        <v>1018</v>
      </c>
      <c r="C22" s="16">
        <f ca="1">TODAY()-15</f>
        <v>41923</v>
      </c>
      <c r="D22" s="16" t="s">
        <v>46</v>
      </c>
      <c r="E22" s="4" t="s">
        <v>33</v>
      </c>
      <c r="F22" s="19">
        <v>1576.28</v>
      </c>
      <c r="G22" s="20">
        <f ca="1">IF(tblData[[#This Row],[Date]]&lt;1, "",IF(tblData[[#This Row],[Date]]&gt;TODAY(),0,(tblData[[#This Row],[Date]]-TODAY())*-1))</f>
        <v>15</v>
      </c>
      <c r="H22" s="19">
        <f ca="1">IF(tblData[[#This Row],[Date]]&lt;TODAY(),IF(tblData[[#This Row],[Days Outstanding]]&lt;=30,tblData[[#This Row],[Amount]],0),)</f>
        <v>1576.28</v>
      </c>
      <c r="I22" s="19">
        <f ca="1">IF(tblData[[#This Row],[Date]]&gt;TODAY(),0,IF(AND(tblData[[#This Row],[Days Outstanding]]&lt;=60,tblData[[#This Row],[Days Outstanding]]&gt;30),tblData[[#This Row],[Amount]],0))</f>
        <v>0</v>
      </c>
      <c r="J22" s="19">
        <f ca="1">IF(tblData[[#This Row],[Date]]&gt;TODAY(),0,IF(AND(tblData[[#This Row],[Days Outstanding]]&lt;=90,tblData[[#This Row],[Days Outstanding]]&gt;60),tblData[[#This Row],[Amount]],0))</f>
        <v>0</v>
      </c>
      <c r="K22" s="19">
        <f ca="1">IF(tblData[[#This Row],[Date]]&gt;TODAY(),0,IF(tblData[[#This Row],[Days Outstanding]]&gt;=90,tblData[[#This Row],[Amount]],0))</f>
        <v>0</v>
      </c>
      <c r="L22" s="17"/>
    </row>
    <row r="23" spans="2:12" ht="18" customHeight="1" x14ac:dyDescent="0.25">
      <c r="B23" s="4">
        <v>1019</v>
      </c>
      <c r="C23" s="16">
        <f ca="1">TODAY()-93</f>
        <v>41845</v>
      </c>
      <c r="D23" s="5" t="s">
        <v>13</v>
      </c>
      <c r="E23" s="4" t="s">
        <v>34</v>
      </c>
      <c r="F23" s="19">
        <v>619.32000000000005</v>
      </c>
      <c r="G23" s="20">
        <f ca="1">IF(tblData[[#This Row],[Date]]&lt;1, "",IF(tblData[[#This Row],[Date]]&gt;TODAY(),0,(tblData[[#This Row],[Date]]-TODAY())*-1))</f>
        <v>93</v>
      </c>
      <c r="H23" s="19">
        <f ca="1">IF(tblData[[#This Row],[Date]]&lt;TODAY(),IF(tblData[[#This Row],[Days Outstanding]]&lt;=30,tblData[[#This Row],[Amount]],0),)</f>
        <v>0</v>
      </c>
      <c r="I23" s="19">
        <f ca="1">IF(tblData[[#This Row],[Date]]&gt;TODAY(),0,IF(AND(tblData[[#This Row],[Days Outstanding]]&lt;=60,tblData[[#This Row],[Days Outstanding]]&gt;30),tblData[[#This Row],[Amount]],0))</f>
        <v>0</v>
      </c>
      <c r="J23" s="19">
        <f ca="1">IF(tblData[[#This Row],[Date]]&gt;TODAY(),0,IF(AND(tblData[[#This Row],[Days Outstanding]]&lt;=90,tblData[[#This Row],[Days Outstanding]]&gt;60),tblData[[#This Row],[Amount]],0))</f>
        <v>0</v>
      </c>
      <c r="K23" s="19">
        <f ca="1">IF(tblData[[#This Row],[Date]]&gt;TODAY(),0,IF(tblData[[#This Row],[Days Outstanding]]&gt;=90,tblData[[#This Row],[Amount]],0))</f>
        <v>619.32000000000005</v>
      </c>
      <c r="L23" s="17"/>
    </row>
    <row r="24" spans="2:12" ht="18" customHeight="1" x14ac:dyDescent="0.25">
      <c r="B24" s="4">
        <v>1020</v>
      </c>
      <c r="C24" s="16">
        <f ca="1">TODAY()-180</f>
        <v>41758</v>
      </c>
      <c r="D24" s="16" t="s">
        <v>47</v>
      </c>
      <c r="E24" s="4" t="s">
        <v>35</v>
      </c>
      <c r="F24" s="19">
        <v>1014.52</v>
      </c>
      <c r="G24" s="20">
        <f ca="1">IF(tblData[[#This Row],[Date]]&lt;1, "",IF(tblData[[#This Row],[Date]]&gt;TODAY(),0,(tblData[[#This Row],[Date]]-TODAY())*-1))</f>
        <v>180</v>
      </c>
      <c r="H24" s="19">
        <f ca="1">IF(tblData[[#This Row],[Date]]&lt;TODAY(),IF(tblData[[#This Row],[Days Outstanding]]&lt;=30,tblData[[#This Row],[Amount]],0),)</f>
        <v>0</v>
      </c>
      <c r="I24" s="19">
        <f ca="1">IF(tblData[[#This Row],[Date]]&gt;TODAY(),0,IF(AND(tblData[[#This Row],[Days Outstanding]]&lt;=60,tblData[[#This Row],[Days Outstanding]]&gt;30),tblData[[#This Row],[Amount]],0))</f>
        <v>0</v>
      </c>
      <c r="J24" s="19">
        <f ca="1">IF(tblData[[#This Row],[Date]]&gt;TODAY(),0,IF(AND(tblData[[#This Row],[Days Outstanding]]&lt;=90,tblData[[#This Row],[Days Outstanding]]&gt;60),tblData[[#This Row],[Amount]],0))</f>
        <v>0</v>
      </c>
      <c r="K24" s="19">
        <f ca="1">IF(tblData[[#This Row],[Date]]&gt;TODAY(),0,IF(tblData[[#This Row],[Days Outstanding]]&gt;=90,tblData[[#This Row],[Amount]],0))</f>
        <v>1014.52</v>
      </c>
      <c r="L24" s="17"/>
    </row>
    <row r="25" spans="2:12" ht="18" customHeight="1" x14ac:dyDescent="0.25">
      <c r="B25" s="4">
        <v>1021</v>
      </c>
      <c r="C25" s="16">
        <f t="shared" ref="C25" ca="1" si="0">TODAY()-20</f>
        <v>41918</v>
      </c>
      <c r="D25" s="5" t="s">
        <v>11</v>
      </c>
      <c r="E25" s="4" t="s">
        <v>36</v>
      </c>
      <c r="F25" s="19">
        <v>393.79</v>
      </c>
      <c r="G25" s="20">
        <f ca="1">IF(tblData[[#This Row],[Date]]&lt;1, "",IF(tblData[[#This Row],[Date]]&gt;TODAY(),0,(tblData[[#This Row],[Date]]-TODAY())*-1))</f>
        <v>20</v>
      </c>
      <c r="H25" s="19">
        <f ca="1">IF(tblData[[#This Row],[Date]]&lt;TODAY(),IF(tblData[[#This Row],[Days Outstanding]]&lt;=30,tblData[[#This Row],[Amount]],0),)</f>
        <v>393.79</v>
      </c>
      <c r="I25" s="19">
        <f ca="1">IF(tblData[[#This Row],[Date]]&gt;TODAY(),0,IF(AND(tblData[[#This Row],[Days Outstanding]]&lt;=60,tblData[[#This Row],[Days Outstanding]]&gt;30),tblData[[#This Row],[Amount]],0))</f>
        <v>0</v>
      </c>
      <c r="J25" s="19">
        <f ca="1">IF(tblData[[#This Row],[Date]]&gt;TODAY(),0,IF(AND(tblData[[#This Row],[Days Outstanding]]&lt;=90,tblData[[#This Row],[Days Outstanding]]&gt;60),tblData[[#This Row],[Amount]],0))</f>
        <v>0</v>
      </c>
      <c r="K25" s="19">
        <f ca="1">IF(tblData[[#This Row],[Date]]&gt;TODAY(),0,IF(tblData[[#This Row],[Days Outstanding]]&gt;=90,tblData[[#This Row],[Amount]],0))</f>
        <v>0</v>
      </c>
      <c r="L25" s="17"/>
    </row>
    <row r="26" spans="2:12" ht="18" customHeight="1" x14ac:dyDescent="0.25">
      <c r="B26" s="10" t="str">
        <f>"Total Invoices: "&amp;SUBTOTAL(3,tblData[Number])</f>
        <v>Total Invoices: 15</v>
      </c>
      <c r="C26" s="10"/>
      <c r="D26" s="10"/>
      <c r="E26" s="10"/>
      <c r="F26" s="21">
        <f>SUBTOTAL(109,tblData[Amount])</f>
        <v>15293.420000000002</v>
      </c>
      <c r="G26" s="18"/>
      <c r="H26" s="21">
        <f ca="1">SUBTOTAL(109,tblData[0-30 Days])</f>
        <v>3029.08</v>
      </c>
      <c r="I26" s="21">
        <f ca="1">SUBTOTAL(109,tblData[30-60 Days])</f>
        <v>4621.25</v>
      </c>
      <c r="J26" s="21">
        <f ca="1">SUBTOTAL(109,tblData[60-90 Days])</f>
        <v>4858.76</v>
      </c>
      <c r="K26" s="21">
        <f ca="1">SUBTOTAL(109,tblData[&gt;90 Days])</f>
        <v>2784.33</v>
      </c>
      <c r="L26" s="22"/>
    </row>
  </sheetData>
  <conditionalFormatting sqref="G11:G25">
    <cfRule type="expression" dxfId="48" priority="1">
      <formula>$G11&lt;45</formula>
    </cfRule>
    <cfRule type="colorScale" priority="4">
      <colorScale>
        <cfvo type="num" val="0"/>
        <cfvo type="num" val="61"/>
        <cfvo type="num" val="91"/>
        <color theme="4"/>
        <color theme="5" tint="0.79998168889431442"/>
        <color theme="5"/>
      </colorScale>
    </cfRule>
  </conditionalFormatting>
  <printOptions horizontalCentered="1"/>
  <pageMargins left="0.4" right="0.4" top="0.4" bottom="0.4" header="0.3" footer="0.3"/>
  <pageSetup fitToHeight="0" orientation="landscape" horizontalDpi="1200" r:id="rId1"/>
  <drawing r:id="rId2"/>
  <tableParts count="1">
    <tablePart r:id="rId3"/>
  </tableParts>
  <extLst>
    <ext xmlns:x14="http://schemas.microsoft.com/office/spreadsheetml/2009/9/main" uri="{05C60535-1F16-4fd2-B633-F4F36F0B64E0}">
      <x14:sparklineGroups xmlns:xm="http://schemas.microsoft.com/office/excel/2006/main">
        <x14:sparklineGroup displayEmptyCellsAs="gap" markers="1" minAxisType="group" maxAxisType="group">
          <x14:colorSeries rgb="FF0070C0"/>
          <x14:colorNegative rgb="FF000000"/>
          <x14:colorAxis rgb="FF000000"/>
          <x14:colorMarkers rgb="FF000000"/>
          <x14:colorFirst rgb="FF000000"/>
          <x14:colorLast rgb="FF000000"/>
          <x14:colorHigh rgb="FF000000"/>
          <x14:colorLow rgb="FF000000"/>
          <x14:sparklines>
            <x14:sparkline>
              <xm:f>'Invoice Data'!H11:K11</xm:f>
              <xm:sqref>L11</xm:sqref>
            </x14:sparkline>
            <x14:sparkline>
              <xm:f>'Invoice Data'!H12:K12</xm:f>
              <xm:sqref>L12</xm:sqref>
            </x14:sparkline>
            <x14:sparkline>
              <xm:f>'Invoice Data'!H13:K13</xm:f>
              <xm:sqref>L13</xm:sqref>
            </x14:sparkline>
            <x14:sparkline>
              <xm:f>'Invoice Data'!H14:K14</xm:f>
              <xm:sqref>L14</xm:sqref>
            </x14:sparkline>
            <x14:sparkline>
              <xm:f>'Invoice Data'!H15:K15</xm:f>
              <xm:sqref>L15</xm:sqref>
            </x14:sparkline>
            <x14:sparkline>
              <xm:f>'Invoice Data'!H16:K16</xm:f>
              <xm:sqref>L16</xm:sqref>
            </x14:sparkline>
            <x14:sparkline>
              <xm:f>'Invoice Data'!H17:K17</xm:f>
              <xm:sqref>L17</xm:sqref>
            </x14:sparkline>
            <x14:sparkline>
              <xm:f>'Invoice Data'!H18:K18</xm:f>
              <xm:sqref>L18</xm:sqref>
            </x14:sparkline>
            <x14:sparkline>
              <xm:f>'Invoice Data'!H19:K19</xm:f>
              <xm:sqref>L19</xm:sqref>
            </x14:sparkline>
            <x14:sparkline>
              <xm:f>'Invoice Data'!H20:K20</xm:f>
              <xm:sqref>L20</xm:sqref>
            </x14:sparkline>
            <x14:sparkline>
              <xm:f>'Invoice Data'!H21:K21</xm:f>
              <xm:sqref>L21</xm:sqref>
            </x14:sparkline>
            <x14:sparkline>
              <xm:f>'Invoice Data'!H22:K22</xm:f>
              <xm:sqref>L22</xm:sqref>
            </x14:sparkline>
            <x14:sparkline>
              <xm:f>'Invoice Data'!H23:K23</xm:f>
              <xm:sqref>L23</xm:sqref>
            </x14:sparkline>
            <x14:sparkline>
              <xm:f>'Invoice Data'!H24:K24</xm:f>
              <xm:sqref>L24</xm:sqref>
            </x14:sparkline>
            <x14:sparkline>
              <xm:f>'Invoice Data'!H25:K25</xm:f>
              <xm:sqref>L25</xm:sqref>
            </x14:sparkline>
          </x14:sparklines>
        </x14:sparklineGroup>
      </x14:sparklineGroups>
    </ext>
    <ext xmlns:x15="http://schemas.microsoft.com/office/spreadsheetml/2010/11/main" uri="{3A4CF648-6AED-40f4-86FF-DC5316D8AED3}">
      <x14:slicerList xmlns:x14="http://schemas.microsoft.com/office/spreadsheetml/2009/9/main">
        <x14:slicer r:id="rId4"/>
      </x14:slicerList>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pageSetUpPr autoPageBreaks="0" fitToPage="1"/>
  </sheetPr>
  <dimension ref="B2:J59"/>
  <sheetViews>
    <sheetView showGridLines="0" workbookViewId="0"/>
  </sheetViews>
  <sheetFormatPr defaultRowHeight="15" x14ac:dyDescent="0.25"/>
  <cols>
    <col min="1" max="1" width="1.7109375" style="6" customWidth="1"/>
    <col min="2" max="2" width="24.28515625" style="6" customWidth="1"/>
    <col min="3" max="3" width="16.42578125" style="6" customWidth="1"/>
    <col min="4" max="4" width="35.140625" style="7" customWidth="1"/>
    <col min="5" max="5" width="14.5703125" style="7" customWidth="1"/>
    <col min="6" max="8" width="15.5703125" style="7" customWidth="1"/>
    <col min="9" max="10" width="15.5703125" style="6" customWidth="1"/>
    <col min="11" max="16384" width="9.140625" style="6"/>
  </cols>
  <sheetData>
    <row r="2" spans="2:2" ht="45" x14ac:dyDescent="0.25">
      <c r="B2" s="1" t="s">
        <v>42</v>
      </c>
    </row>
    <row r="17" spans="2:10" x14ac:dyDescent="0.25">
      <c r="F17" s="23" t="s">
        <v>9</v>
      </c>
      <c r="G17" s="23"/>
      <c r="H17" s="23"/>
      <c r="I17" s="23"/>
    </row>
    <row r="18" spans="2:10" x14ac:dyDescent="0.25">
      <c r="F18" s="13"/>
      <c r="G18" s="14"/>
      <c r="H18" s="14"/>
      <c r="I18" s="15"/>
    </row>
    <row r="19" spans="2:10" x14ac:dyDescent="0.25">
      <c r="B19" s="8" t="s">
        <v>38</v>
      </c>
      <c r="C19" s="8" t="s">
        <v>39</v>
      </c>
      <c r="D19" s="8" t="s">
        <v>1</v>
      </c>
      <c r="E19" s="8" t="s">
        <v>37</v>
      </c>
      <c r="F19" s="7" t="s">
        <v>19</v>
      </c>
      <c r="G19" s="7" t="s">
        <v>20</v>
      </c>
      <c r="H19" s="7" t="s">
        <v>21</v>
      </c>
      <c r="I19" s="7" t="s">
        <v>22</v>
      </c>
      <c r="J19" s="9" t="s">
        <v>23</v>
      </c>
    </row>
    <row r="20" spans="2:10" x14ac:dyDescent="0.25">
      <c r="B20" s="10" t="s">
        <v>11</v>
      </c>
      <c r="D20" s="6"/>
      <c r="E20" s="6"/>
      <c r="F20" s="11"/>
      <c r="G20" s="11"/>
      <c r="H20" s="11"/>
      <c r="I20" s="11"/>
      <c r="J20" s="11"/>
    </row>
    <row r="21" spans="2:10" x14ac:dyDescent="0.25">
      <c r="C21" s="10">
        <v>1001</v>
      </c>
      <c r="D21" s="10" t="s">
        <v>4</v>
      </c>
      <c r="E21" s="12">
        <v>41233</v>
      </c>
      <c r="F21" s="11">
        <v>0</v>
      </c>
      <c r="G21" s="11">
        <v>1916.18</v>
      </c>
      <c r="H21" s="11">
        <v>0</v>
      </c>
      <c r="I21" s="11">
        <v>0</v>
      </c>
      <c r="J21" s="11">
        <v>1916.18</v>
      </c>
    </row>
    <row r="22" spans="2:10" x14ac:dyDescent="0.25">
      <c r="C22" s="10">
        <v>1010</v>
      </c>
      <c r="D22" s="10" t="s">
        <v>7</v>
      </c>
      <c r="E22" s="12">
        <v>41214</v>
      </c>
      <c r="F22" s="11">
        <v>0</v>
      </c>
      <c r="G22" s="11">
        <v>529.17999999999995</v>
      </c>
      <c r="H22" s="11">
        <v>0</v>
      </c>
      <c r="I22" s="11">
        <v>0</v>
      </c>
      <c r="J22" s="11">
        <v>529.17999999999995</v>
      </c>
    </row>
    <row r="23" spans="2:10" x14ac:dyDescent="0.25">
      <c r="C23" s="10">
        <v>1015</v>
      </c>
      <c r="D23" s="10" t="s">
        <v>30</v>
      </c>
      <c r="E23" s="12">
        <v>41224</v>
      </c>
      <c r="F23" s="11">
        <v>0</v>
      </c>
      <c r="G23" s="11">
        <v>233.86</v>
      </c>
      <c r="H23" s="11">
        <v>0</v>
      </c>
      <c r="I23" s="11">
        <v>0</v>
      </c>
      <c r="J23" s="11">
        <v>233.86</v>
      </c>
    </row>
    <row r="24" spans="2:10" x14ac:dyDescent="0.25">
      <c r="C24" s="10">
        <v>1021</v>
      </c>
      <c r="D24" s="10" t="s">
        <v>36</v>
      </c>
      <c r="E24" s="12">
        <v>41244</v>
      </c>
      <c r="F24" s="11">
        <v>393.79</v>
      </c>
      <c r="G24" s="11">
        <v>0</v>
      </c>
      <c r="H24" s="11">
        <v>0</v>
      </c>
      <c r="I24" s="11">
        <v>0</v>
      </c>
      <c r="J24" s="11">
        <v>393.79</v>
      </c>
    </row>
    <row r="25" spans="2:10" x14ac:dyDescent="0.25">
      <c r="B25" s="10" t="s">
        <v>24</v>
      </c>
      <c r="D25" s="6"/>
      <c r="E25" s="6"/>
      <c r="F25" s="11">
        <v>393.79</v>
      </c>
      <c r="G25" s="11">
        <v>2679.2200000000003</v>
      </c>
      <c r="H25" s="11">
        <v>0</v>
      </c>
      <c r="I25" s="11">
        <v>0</v>
      </c>
      <c r="J25" s="11">
        <v>3073.01</v>
      </c>
    </row>
    <row r="26" spans="2:10" x14ac:dyDescent="0.25">
      <c r="B26" s="10"/>
      <c r="D26" s="6"/>
      <c r="E26" s="6"/>
      <c r="F26" s="11"/>
      <c r="G26" s="11"/>
      <c r="H26" s="11"/>
      <c r="I26" s="11"/>
      <c r="J26" s="11"/>
    </row>
    <row r="27" spans="2:10" x14ac:dyDescent="0.25">
      <c r="B27" s="10" t="s">
        <v>12</v>
      </c>
      <c r="D27" s="6"/>
      <c r="E27" s="6"/>
      <c r="F27" s="11"/>
      <c r="G27" s="11"/>
      <c r="H27" s="11"/>
      <c r="I27" s="11"/>
      <c r="J27" s="11"/>
    </row>
    <row r="28" spans="2:10" x14ac:dyDescent="0.25">
      <c r="C28" s="10">
        <v>1002</v>
      </c>
      <c r="D28" s="10" t="s">
        <v>5</v>
      </c>
      <c r="E28" s="12">
        <v>41169</v>
      </c>
      <c r="F28" s="11">
        <v>0</v>
      </c>
      <c r="G28" s="11">
        <v>0</v>
      </c>
      <c r="H28" s="11">
        <v>0</v>
      </c>
      <c r="I28" s="11">
        <v>1150.49</v>
      </c>
      <c r="J28" s="11">
        <v>1150.49</v>
      </c>
    </row>
    <row r="29" spans="2:10" x14ac:dyDescent="0.25">
      <c r="C29" s="10">
        <v>1011</v>
      </c>
      <c r="D29" s="10" t="s">
        <v>18</v>
      </c>
      <c r="E29" s="12">
        <v>41202</v>
      </c>
      <c r="F29" s="11">
        <v>0</v>
      </c>
      <c r="G29" s="11">
        <v>0</v>
      </c>
      <c r="H29" s="11">
        <v>1348.38</v>
      </c>
      <c r="I29" s="11">
        <v>0</v>
      </c>
      <c r="J29" s="11">
        <v>1348.38</v>
      </c>
    </row>
    <row r="30" spans="2:10" x14ac:dyDescent="0.25">
      <c r="B30" s="10" t="s">
        <v>25</v>
      </c>
      <c r="D30" s="6"/>
      <c r="E30" s="6"/>
      <c r="F30" s="11">
        <v>0</v>
      </c>
      <c r="G30" s="11">
        <v>0</v>
      </c>
      <c r="H30" s="11">
        <v>1348.38</v>
      </c>
      <c r="I30" s="11">
        <v>1150.49</v>
      </c>
      <c r="J30" s="11">
        <v>2498.87</v>
      </c>
    </row>
    <row r="31" spans="2:10" x14ac:dyDescent="0.25">
      <c r="B31" s="10"/>
      <c r="D31" s="6"/>
      <c r="E31" s="6"/>
      <c r="F31" s="11"/>
      <c r="G31" s="11"/>
      <c r="H31" s="11"/>
      <c r="I31" s="11"/>
      <c r="J31" s="11"/>
    </row>
    <row r="32" spans="2:10" x14ac:dyDescent="0.25">
      <c r="B32" s="10" t="s">
        <v>13</v>
      </c>
      <c r="D32" s="6"/>
      <c r="E32" s="6"/>
      <c r="F32" s="11"/>
      <c r="G32" s="11"/>
      <c r="H32" s="11"/>
      <c r="I32" s="11"/>
      <c r="J32" s="11"/>
    </row>
    <row r="33" spans="2:10" x14ac:dyDescent="0.25">
      <c r="C33" s="10">
        <v>1003</v>
      </c>
      <c r="D33" s="10" t="s">
        <v>6</v>
      </c>
      <c r="E33" s="12">
        <v>41258</v>
      </c>
      <c r="F33" s="11">
        <v>827.63</v>
      </c>
      <c r="G33" s="11">
        <v>0</v>
      </c>
      <c r="H33" s="11">
        <v>0</v>
      </c>
      <c r="I33" s="11">
        <v>0</v>
      </c>
      <c r="J33" s="11">
        <v>827.63</v>
      </c>
    </row>
    <row r="34" spans="2:10" x14ac:dyDescent="0.25">
      <c r="C34" s="10">
        <v>1013</v>
      </c>
      <c r="D34" s="10" t="s">
        <v>28</v>
      </c>
      <c r="E34" s="12">
        <v>41175</v>
      </c>
      <c r="F34" s="11">
        <v>0</v>
      </c>
      <c r="G34" s="11">
        <v>0</v>
      </c>
      <c r="H34" s="11">
        <v>1630.23</v>
      </c>
      <c r="I34" s="11">
        <v>0</v>
      </c>
      <c r="J34" s="11">
        <v>1630.23</v>
      </c>
    </row>
    <row r="35" spans="2:10" x14ac:dyDescent="0.25">
      <c r="C35" s="10">
        <v>1017</v>
      </c>
      <c r="D35" s="10" t="s">
        <v>32</v>
      </c>
      <c r="E35" s="12">
        <v>41191</v>
      </c>
      <c r="F35" s="11">
        <v>0</v>
      </c>
      <c r="G35" s="11">
        <v>0</v>
      </c>
      <c r="H35" s="11">
        <v>716.74</v>
      </c>
      <c r="I35" s="11">
        <v>0</v>
      </c>
      <c r="J35" s="11">
        <v>716.74</v>
      </c>
    </row>
    <row r="36" spans="2:10" x14ac:dyDescent="0.25">
      <c r="C36" s="10">
        <v>1019</v>
      </c>
      <c r="D36" s="10" t="s">
        <v>34</v>
      </c>
      <c r="E36" s="12">
        <v>41171</v>
      </c>
      <c r="F36" s="11">
        <v>0</v>
      </c>
      <c r="G36" s="11">
        <v>0</v>
      </c>
      <c r="H36" s="11">
        <v>0</v>
      </c>
      <c r="I36" s="11">
        <v>619.32000000000005</v>
      </c>
      <c r="J36" s="11">
        <v>619.32000000000005</v>
      </c>
    </row>
    <row r="37" spans="2:10" x14ac:dyDescent="0.25">
      <c r="B37" s="10" t="s">
        <v>26</v>
      </c>
      <c r="D37" s="6"/>
      <c r="E37" s="6"/>
      <c r="F37" s="11">
        <v>827.63</v>
      </c>
      <c r="G37" s="11">
        <v>0</v>
      </c>
      <c r="H37" s="11">
        <v>2346.9700000000003</v>
      </c>
      <c r="I37" s="11">
        <v>619.32000000000005</v>
      </c>
      <c r="J37" s="11">
        <v>3793.9200000000005</v>
      </c>
    </row>
    <row r="38" spans="2:10" x14ac:dyDescent="0.25">
      <c r="B38" s="10"/>
      <c r="D38" s="6"/>
      <c r="E38" s="6"/>
      <c r="F38" s="11"/>
      <c r="G38" s="11"/>
      <c r="H38" s="11"/>
      <c r="I38" s="11"/>
      <c r="J38" s="11"/>
    </row>
    <row r="39" spans="2:10" x14ac:dyDescent="0.25">
      <c r="B39" s="10" t="s">
        <v>43</v>
      </c>
      <c r="D39" s="6"/>
      <c r="E39" s="6"/>
      <c r="F39" s="11"/>
      <c r="G39" s="11"/>
      <c r="H39" s="11"/>
      <c r="I39" s="11"/>
      <c r="J39" s="11"/>
    </row>
    <row r="40" spans="2:10" x14ac:dyDescent="0.25">
      <c r="C40" s="10">
        <v>1012</v>
      </c>
      <c r="D40" s="10" t="s">
        <v>27</v>
      </c>
      <c r="E40" s="12">
        <v>41180</v>
      </c>
      <c r="F40" s="11">
        <v>0</v>
      </c>
      <c r="G40" s="11">
        <v>0</v>
      </c>
      <c r="H40" s="11">
        <v>1163.4100000000001</v>
      </c>
      <c r="I40" s="11">
        <v>0</v>
      </c>
      <c r="J40" s="11">
        <v>1163.4100000000001</v>
      </c>
    </row>
    <row r="41" spans="2:10" x14ac:dyDescent="0.25">
      <c r="B41" s="10" t="s">
        <v>48</v>
      </c>
      <c r="D41" s="6"/>
      <c r="E41" s="6"/>
      <c r="F41" s="11">
        <v>0</v>
      </c>
      <c r="G41" s="11">
        <v>0</v>
      </c>
      <c r="H41" s="11">
        <v>1163.4100000000001</v>
      </c>
      <c r="I41" s="11">
        <v>0</v>
      </c>
      <c r="J41" s="11">
        <v>1163.4100000000001</v>
      </c>
    </row>
    <row r="42" spans="2:10" x14ac:dyDescent="0.25">
      <c r="B42" s="10"/>
      <c r="D42" s="6"/>
      <c r="E42" s="6"/>
      <c r="F42" s="11"/>
      <c r="G42" s="11"/>
      <c r="H42" s="11"/>
      <c r="I42" s="11"/>
      <c r="J42" s="11"/>
    </row>
    <row r="43" spans="2:10" x14ac:dyDescent="0.25">
      <c r="B43" s="10" t="s">
        <v>44</v>
      </c>
      <c r="D43" s="6"/>
      <c r="E43" s="6"/>
      <c r="F43" s="11"/>
      <c r="G43" s="11"/>
      <c r="H43" s="11"/>
      <c r="I43" s="11"/>
      <c r="J43" s="11"/>
    </row>
    <row r="44" spans="2:10" x14ac:dyDescent="0.25">
      <c r="C44" s="10">
        <v>1014</v>
      </c>
      <c r="D44" s="10" t="s">
        <v>29</v>
      </c>
      <c r="E44" s="12">
        <v>41261</v>
      </c>
      <c r="F44" s="11">
        <v>231.38</v>
      </c>
      <c r="G44" s="11">
        <v>0</v>
      </c>
      <c r="H44" s="11">
        <v>0</v>
      </c>
      <c r="I44" s="11">
        <v>0</v>
      </c>
      <c r="J44" s="11">
        <v>231.38</v>
      </c>
    </row>
    <row r="45" spans="2:10" x14ac:dyDescent="0.25">
      <c r="B45" s="10" t="s">
        <v>49</v>
      </c>
      <c r="D45" s="6"/>
      <c r="E45" s="6"/>
      <c r="F45" s="11">
        <v>231.38</v>
      </c>
      <c r="G45" s="11">
        <v>0</v>
      </c>
      <c r="H45" s="11">
        <v>0</v>
      </c>
      <c r="I45" s="11">
        <v>0</v>
      </c>
      <c r="J45" s="11">
        <v>231.38</v>
      </c>
    </row>
    <row r="46" spans="2:10" x14ac:dyDescent="0.25">
      <c r="B46" s="10"/>
      <c r="D46" s="6"/>
      <c r="E46" s="6"/>
      <c r="F46" s="11"/>
      <c r="G46" s="11"/>
      <c r="H46" s="11"/>
      <c r="I46" s="11"/>
      <c r="J46" s="11"/>
    </row>
    <row r="47" spans="2:10" x14ac:dyDescent="0.25">
      <c r="B47" s="10" t="s">
        <v>45</v>
      </c>
      <c r="D47" s="6"/>
      <c r="E47" s="6"/>
      <c r="F47" s="11"/>
      <c r="G47" s="11"/>
      <c r="H47" s="11"/>
      <c r="I47" s="11"/>
      <c r="J47" s="11"/>
    </row>
    <row r="48" spans="2:10" x14ac:dyDescent="0.25">
      <c r="C48" s="10">
        <v>1016</v>
      </c>
      <c r="D48" s="10" t="s">
        <v>31</v>
      </c>
      <c r="E48" s="12">
        <v>41212</v>
      </c>
      <c r="F48" s="11">
        <v>0</v>
      </c>
      <c r="G48" s="11">
        <v>1942.03</v>
      </c>
      <c r="H48" s="11">
        <v>0</v>
      </c>
      <c r="I48" s="11">
        <v>0</v>
      </c>
      <c r="J48" s="11">
        <v>1942.03</v>
      </c>
    </row>
    <row r="49" spans="2:10" x14ac:dyDescent="0.25">
      <c r="B49" s="10" t="s">
        <v>50</v>
      </c>
      <c r="D49" s="6"/>
      <c r="E49" s="6"/>
      <c r="F49" s="11">
        <v>0</v>
      </c>
      <c r="G49" s="11">
        <v>1942.03</v>
      </c>
      <c r="H49" s="11">
        <v>0</v>
      </c>
      <c r="I49" s="11">
        <v>0</v>
      </c>
      <c r="J49" s="11">
        <v>1942.03</v>
      </c>
    </row>
    <row r="50" spans="2:10" x14ac:dyDescent="0.25">
      <c r="B50" s="10"/>
      <c r="D50" s="6"/>
      <c r="E50" s="6"/>
      <c r="F50" s="11"/>
      <c r="G50" s="11"/>
      <c r="H50" s="11"/>
      <c r="I50" s="11"/>
      <c r="J50" s="11"/>
    </row>
    <row r="51" spans="2:10" x14ac:dyDescent="0.25">
      <c r="B51" s="10" t="s">
        <v>46</v>
      </c>
      <c r="D51" s="6"/>
      <c r="E51" s="6"/>
      <c r="F51" s="11"/>
      <c r="G51" s="11"/>
      <c r="H51" s="11"/>
      <c r="I51" s="11"/>
      <c r="J51" s="11"/>
    </row>
    <row r="52" spans="2:10" x14ac:dyDescent="0.25">
      <c r="C52" s="10">
        <v>1018</v>
      </c>
      <c r="D52" s="10" t="s">
        <v>33</v>
      </c>
      <c r="E52" s="12">
        <v>41249</v>
      </c>
      <c r="F52" s="11">
        <v>1576.28</v>
      </c>
      <c r="G52" s="11">
        <v>0</v>
      </c>
      <c r="H52" s="11">
        <v>0</v>
      </c>
      <c r="I52" s="11">
        <v>0</v>
      </c>
      <c r="J52" s="11">
        <v>1576.28</v>
      </c>
    </row>
    <row r="53" spans="2:10" x14ac:dyDescent="0.25">
      <c r="B53" s="10" t="s">
        <v>51</v>
      </c>
      <c r="D53" s="6"/>
      <c r="E53" s="6"/>
      <c r="F53" s="11">
        <v>1576.28</v>
      </c>
      <c r="G53" s="11">
        <v>0</v>
      </c>
      <c r="H53" s="11">
        <v>0</v>
      </c>
      <c r="I53" s="11">
        <v>0</v>
      </c>
      <c r="J53" s="11">
        <v>1576.28</v>
      </c>
    </row>
    <row r="54" spans="2:10" x14ac:dyDescent="0.25">
      <c r="B54" s="10"/>
      <c r="D54" s="6"/>
      <c r="E54" s="6"/>
      <c r="F54" s="11"/>
      <c r="G54" s="11"/>
      <c r="H54" s="11"/>
      <c r="I54" s="11"/>
      <c r="J54" s="11"/>
    </row>
    <row r="55" spans="2:10" x14ac:dyDescent="0.25">
      <c r="B55" s="10" t="s">
        <v>47</v>
      </c>
      <c r="D55" s="6"/>
      <c r="E55" s="6"/>
      <c r="F55" s="11"/>
      <c r="G55" s="11"/>
      <c r="H55" s="11"/>
      <c r="I55" s="11"/>
      <c r="J55" s="11"/>
    </row>
    <row r="56" spans="2:10" x14ac:dyDescent="0.25">
      <c r="C56" s="10">
        <v>1020</v>
      </c>
      <c r="D56" s="10" t="s">
        <v>35</v>
      </c>
      <c r="E56" s="12">
        <v>41084</v>
      </c>
      <c r="F56" s="11">
        <v>0</v>
      </c>
      <c r="G56" s="11">
        <v>0</v>
      </c>
      <c r="H56" s="11">
        <v>0</v>
      </c>
      <c r="I56" s="11">
        <v>1014.52</v>
      </c>
      <c r="J56" s="11">
        <v>1014.52</v>
      </c>
    </row>
    <row r="57" spans="2:10" x14ac:dyDescent="0.25">
      <c r="B57" s="10" t="s">
        <v>52</v>
      </c>
      <c r="D57" s="6"/>
      <c r="E57" s="6"/>
      <c r="F57" s="11">
        <v>0</v>
      </c>
      <c r="G57" s="11">
        <v>0</v>
      </c>
      <c r="H57" s="11">
        <v>0</v>
      </c>
      <c r="I57" s="11">
        <v>1014.52</v>
      </c>
      <c r="J57" s="11">
        <v>1014.52</v>
      </c>
    </row>
    <row r="58" spans="2:10" x14ac:dyDescent="0.25">
      <c r="B58" s="10"/>
      <c r="D58" s="6"/>
      <c r="E58" s="6"/>
      <c r="F58" s="11"/>
      <c r="G58" s="11"/>
      <c r="H58" s="11"/>
      <c r="I58" s="11"/>
      <c r="J58" s="11"/>
    </row>
    <row r="59" spans="2:10" x14ac:dyDescent="0.25">
      <c r="B59" s="10" t="s">
        <v>8</v>
      </c>
      <c r="D59" s="6"/>
      <c r="E59" s="6"/>
      <c r="F59" s="11">
        <v>3029.08</v>
      </c>
      <c r="G59" s="11">
        <v>4621.25</v>
      </c>
      <c r="H59" s="11">
        <v>4858.76</v>
      </c>
      <c r="I59" s="11">
        <v>2784.33</v>
      </c>
      <c r="J59" s="11">
        <v>15293.42</v>
      </c>
    </row>
  </sheetData>
  <mergeCells count="1">
    <mergeCell ref="F17:I17"/>
  </mergeCells>
  <printOptions horizontalCentered="1"/>
  <pageMargins left="0.4" right="0.4" top="0.4" bottom="0.4" header="0.3" footer="0.3"/>
  <pageSetup scale="76" fitToHeight="0" orientation="landscape" horizontalDpi="1200" r:id="rId2"/>
  <drawing r:id="rId3"/>
  <extLst>
    <ext xmlns:x14="http://schemas.microsoft.com/office/spreadsheetml/2009/9/main" uri="{A8765BA9-456A-4dab-B4F3-ACF838C121DE}">
      <x14:slicerList>
        <x14:slicer r:id="rId4"/>
      </x14:slicerList>
    </ext>
    <ext xmlns:x15="http://schemas.microsoft.com/office/spreadsheetml/2010/11/main" uri="{7E03D99C-DC04-49d9-9315-930204A7B6E9}">
      <x15:timelineRefs>
        <x15:timelineRef r:id="rId5"/>
      </x15:timelineRef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mso-contentType ?>
<FormTemplates xmlns="http://schemas.microsoft.com/sharepoint/v3/contenttype/forms">
  <Display>DocumentLibraryForm</Display>
  <Edit>AssetEditForm</Edit>
  <New>DocumentLibraryForm</New>
</FormTemplates>
</file>

<file path=customXml/itemProps1.xml><?xml version="1.0" encoding="utf-8"?>
<ds:datastoreItem xmlns:ds="http://schemas.openxmlformats.org/officeDocument/2006/customXml" ds:itemID="{3F9D7973-A65A-4BD4-A978-DE3B6B3171D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Invoice Data</vt:lpstr>
      <vt:lpstr>Forecast Report</vt:lpstr>
      <vt:lpstr>'Forecast Report'!Print_Titles</vt:lpstr>
      <vt:lpstr>'Invoice Data'!Print_Titles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Kenan Çılman</dc:creator>
  <cp:keywords/>
  <cp:lastModifiedBy>Kenan Çılman</cp:lastModifiedBy>
  <dcterms:created xsi:type="dcterms:W3CDTF">2014-10-25T21:35:39Z</dcterms:created>
  <dcterms:modified xsi:type="dcterms:W3CDTF">2014-10-25T21:35:39Z</dcterms:modified>
  <cp:version/>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TemplateID">
    <vt:lpwstr>TC040142869991</vt:lpwstr>
  </property>
</Properties>
</file>